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ijn ritten" sheetId="1" state="visible" r:id="rId1"/>
    <sheet xmlns:r="http://schemas.openxmlformats.org/officeDocument/2006/relationships" name="Routes" sheetId="2" state="visible" r:id="rId2"/>
    <sheet xmlns:r="http://schemas.openxmlformats.org/officeDocument/2006/relationships" name="Tarieven" sheetId="3" state="visible" r:id="rId3"/>
    <sheet xmlns:r="http://schemas.openxmlformats.org/officeDocument/2006/relationships" name="Bron en datum" sheetId="4" state="visible" r:id="rId4"/>
  </sheets>
  <definedNames>
    <definedName name="_xlnm._FilterDatabase" localSheetId="1" hidden="1">'Routes'!$A$1:$U$127</definedName>
  </definedNames>
  <calcPr calcId="124519" fullCalcOnLoad="1"/>
</workbook>
</file>

<file path=xl/styles.xml><?xml version="1.0" encoding="utf-8"?>
<styleSheet xmlns="http://schemas.openxmlformats.org/spreadsheetml/2006/main">
  <numFmts count="3">
    <numFmt numFmtId="164" formatCode="0.0"/>
    <numFmt numFmtId="165" formatCode="&quot;€&quot; #,##0.00"/>
    <numFmt numFmtId="166" formatCode="&quot;€&quot; #,##0"/>
  </numFmts>
  <fonts count="6">
    <font>
      <name val="Calibri"/>
      <family val="2"/>
      <color theme="1"/>
      <sz val="11"/>
      <scheme val="minor"/>
    </font>
    <font>
      <b val="1"/>
      <color rgb="00FFFFFF"/>
    </font>
    <font>
      <b val="1"/>
    </font>
    <font>
      <color rgb="005C7079"/>
    </font>
    <font>
      <color rgb="00278490"/>
      <u val="single"/>
    </font>
    <font>
      <b val="1"/>
      <color rgb="00002A4E"/>
      <sz val="14"/>
    </font>
  </fonts>
  <fills count="6">
    <fill>
      <patternFill/>
    </fill>
    <fill>
      <patternFill patternType="gray125"/>
    </fill>
    <fill>
      <patternFill patternType="solid">
        <fgColor rgb="00002A4E"/>
      </patternFill>
    </fill>
    <fill>
      <patternFill patternType="solid">
        <fgColor rgb="00FFF7D6"/>
      </patternFill>
    </fill>
    <fill>
      <patternFill patternType="solid">
        <fgColor rgb="00278490"/>
      </patternFill>
    </fill>
    <fill>
      <patternFill patternType="solid">
        <fgColor rgb="00EAF4F5"/>
      </patternFill>
    </fill>
  </fills>
  <borders count="2">
    <border>
      <left/>
      <right/>
      <top/>
      <bottom/>
      <diagonal/>
    </border>
    <border>
      <left style="thin">
        <color rgb="00DCE6E9"/>
      </left>
      <right style="thin">
        <color rgb="00DCE6E9"/>
      </right>
      <top style="thin">
        <color rgb="00DCE6E9"/>
      </top>
      <bottom style="thin">
        <color rgb="00DCE6E9"/>
      </bottom>
    </border>
  </borders>
  <cellStyleXfs count="1">
    <xf numFmtId="0" fontId="0" fillId="0" borderId="0"/>
  </cellStyleXfs>
  <cellXfs count="22">
    <xf numFmtId="0" fontId="0" fillId="0" borderId="0" pivotButton="0" quotePrefix="0" xfId="0"/>
    <xf numFmtId="0" fontId="1" fillId="4" borderId="0" applyAlignment="1" pivotButton="0" quotePrefix="0" xfId="0">
      <alignment horizontal="left" vertical="center" wrapText="1"/>
    </xf>
    <xf numFmtId="0" fontId="1" fillId="4" borderId="0" applyAlignment="1" pivotButton="0" quotePrefix="0" xfId="0">
      <alignment horizontal="center" vertical="center" wrapText="1"/>
    </xf>
    <xf numFmtId="0" fontId="1" fillId="2" borderId="0" applyAlignment="1" pivotButton="0" quotePrefix="0" xfId="0">
      <alignment horizontal="center" vertical="center" wrapText="1"/>
    </xf>
    <xf numFmtId="0" fontId="2" fillId="5" borderId="1" pivotButton="0" quotePrefix="0" xfId="0"/>
    <xf numFmtId="166" fontId="2" fillId="5" borderId="1" pivotButton="0" quotePrefix="0" xfId="0"/>
    <xf numFmtId="0" fontId="0" fillId="3" borderId="1" pivotButton="0" quotePrefix="0" xfId="0"/>
    <xf numFmtId="164" fontId="0" fillId="3" borderId="1" pivotButton="0" quotePrefix="0" xfId="0"/>
    <xf numFmtId="164" fontId="0" fillId="0" borderId="1" pivotButton="0" quotePrefix="0" xfId="0"/>
    <xf numFmtId="165" fontId="0" fillId="0" borderId="1" pivotButton="0" quotePrefix="0" xfId="0"/>
    <xf numFmtId="166" fontId="0" fillId="0" borderId="1" pivotButton="0" quotePrefix="0" xfId="0"/>
    <xf numFmtId="0" fontId="1" fillId="2" borderId="0" applyAlignment="1" pivotButton="0" quotePrefix="0" xfId="0">
      <alignment horizontal="left" vertical="center" wrapText="1"/>
    </xf>
    <xf numFmtId="164" fontId="0" fillId="0" borderId="0" pivotButton="0" quotePrefix="0" xfId="0"/>
    <xf numFmtId="165" fontId="0" fillId="0" borderId="0" pivotButton="0" quotePrefix="0" xfId="0"/>
    <xf numFmtId="0" fontId="0" fillId="0" borderId="1"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2" fillId="0" borderId="0" applyAlignment="1" pivotButton="0" quotePrefix="0" xfId="0">
      <alignment vertical="top"/>
    </xf>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ww.vrachtwagenheffing.nl/bedragen" TargetMode="External" Id="rId1"/></Relationships>
</file>

<file path=xl/worksheets/_rels/sheet4.xml.rels><Relationships xmlns="http://schemas.openxmlformats.org/package/2006/relationships"><Relationship Type="http://schemas.openxmlformats.org/officeDocument/2006/relationships/hyperlink" Target="https://www.vrachtwagenheffing.nl/bedragen" TargetMode="External" Id="rId1"/><Relationship Type="http://schemas.openxmlformats.org/officeDocument/2006/relationships/hyperlink" Target="https://www.datafirstlogistics.com/kilometerheffing?utm_source=xlsx-rekenmodel&amp;utm_medium=export" TargetMode="External" Id="rId2"/><Relationship Type="http://schemas.openxmlformats.org/officeDocument/2006/relationships/hyperlink" Target="https://www.datafirstlogistics.com/kilometerheffing/doorbelasten?utm_source=xlsx-rekenmodel&amp;utm_medium=export" TargetMode="External" Id="rId3"/><Relationship Type="http://schemas.openxmlformats.org/officeDocument/2006/relationships/hyperlink" Target="https://www.datafirstlogistics.com/?utm_source=xlsx-rekenmodel&amp;utm_medium=export" TargetMode="External" Id="rId4"/></Relationships>
</file>

<file path=xl/worksheets/sheet1.xml><?xml version="1.0" encoding="utf-8"?>
<worksheet xmlns="http://schemas.openxmlformats.org/spreadsheetml/2006/main">
  <sheetPr>
    <outlinePr summaryBelow="1" summaryRight="1"/>
    <pageSetUpPr/>
  </sheetPr>
  <dimension ref="A1:Q52"/>
  <sheetViews>
    <sheetView workbookViewId="0">
      <pane ySplit="1" topLeftCell="A2" activePane="bottomLeft" state="frozen"/>
      <selection pane="bottomLeft" activeCell="A1" sqref="A1"/>
    </sheetView>
  </sheetViews>
  <sheetFormatPr baseColWidth="8" defaultRowHeight="15"/>
  <cols>
    <col width="30" customWidth="1" min="1" max="1"/>
    <col width="28" customWidth="1" min="2" max="2"/>
    <col width="18" customWidth="1" min="3" max="3"/>
    <col width="10" customWidth="1" min="4" max="4"/>
    <col width="18" customWidth="1" min="5" max="5"/>
    <col width="15" customWidth="1" min="6" max="6"/>
    <col width="10" customWidth="1" min="7" max="7"/>
    <col width="16" customWidth="1" min="8" max="8"/>
    <col width="12" customWidth="1" min="9" max="9"/>
    <col width="12" customWidth="1" min="10" max="10"/>
    <col width="13" customWidth="1" min="11" max="11"/>
    <col width="13" customWidth="1" min="12" max="12"/>
    <col width="13" customWidth="1" min="13" max="13"/>
    <col width="13" customWidth="1" min="14" max="14"/>
    <col width="13" customWidth="1" min="15" max="15"/>
    <col width="14" customWidth="1" min="16" max="16"/>
    <col width="14" customWidth="1" min="17" max="17"/>
  </cols>
  <sheetData>
    <row r="1" ht="48" customHeight="1">
      <c r="A1" s="1" t="inlineStr">
        <is>
          <t>Naam rit of klant</t>
        </is>
      </c>
      <c r="B1" s="2" t="inlineStr">
        <is>
          <t>Route uit de lijst (optioneel)</t>
        </is>
      </c>
      <c r="C1" s="2" t="inlineStr">
        <is>
          <t>Eigen heffingskilometers per rit</t>
        </is>
      </c>
      <c r="D1" s="2" t="inlineStr">
        <is>
          <t>Ritten per week</t>
        </is>
      </c>
      <c r="E1" s="2" t="inlineStr">
        <is>
          <t>Gewichtsklasse</t>
        </is>
      </c>
      <c r="F1" s="2" t="inlineStr">
        <is>
          <t>Aandrijving</t>
        </is>
      </c>
      <c r="G1" s="2" t="inlineStr">
        <is>
          <t>Pallets per rit</t>
        </is>
      </c>
      <c r="H1" s="3" t="inlineStr">
        <is>
          <t>Heffingskilometers gerekend</t>
        </is>
      </c>
      <c r="I1" s="3" t="inlineStr">
        <is>
          <t>Tarief 2026 (ct/km)</t>
        </is>
      </c>
      <c r="J1" s="3" t="inlineStr">
        <is>
          <t>Tarief 2027 (ct/km)</t>
        </is>
      </c>
      <c r="K1" s="3" t="inlineStr">
        <is>
          <t>Heffing per rit 2026</t>
        </is>
      </c>
      <c r="L1" s="3" t="inlineStr">
        <is>
          <t>Heffing per rit 2027</t>
        </is>
      </c>
      <c r="M1" s="3" t="inlineStr">
        <is>
          <t>Per jaar 2026</t>
        </is>
      </c>
      <c r="N1" s="3" t="inlineStr">
        <is>
          <t>Per jaar 2027</t>
        </is>
      </c>
      <c r="O1" s="3" t="inlineStr">
        <is>
          <t>Verschil per jaar</t>
        </is>
      </c>
      <c r="P1" s="3" t="inlineStr">
        <is>
          <t>Toeslag per pallet 2026</t>
        </is>
      </c>
      <c r="Q1" s="3" t="inlineStr">
        <is>
          <t>Toeslag per pallet 2027</t>
        </is>
      </c>
    </row>
    <row r="2">
      <c r="A2" s="4" t="inlineStr">
        <is>
          <t>Totaal van alle ritten</t>
        </is>
      </c>
      <c r="B2" s="4" t="n"/>
      <c r="C2" s="4" t="n"/>
      <c r="D2" s="4">
        <f>SUM(D3:D52)</f>
        <v/>
      </c>
      <c r="E2" s="4" t="n"/>
      <c r="F2" s="4" t="n"/>
      <c r="G2" s="4" t="n"/>
      <c r="H2" s="4" t="n"/>
      <c r="I2" s="4" t="n"/>
      <c r="J2" s="4" t="n"/>
      <c r="K2" s="4" t="n"/>
      <c r="L2" s="4" t="n"/>
      <c r="M2" s="5">
        <f>SUM(M3:M52)</f>
        <v/>
      </c>
      <c r="N2" s="5">
        <f>SUM(N3:N52)</f>
        <v/>
      </c>
      <c r="O2" s="5">
        <f>SUM(O3:O52)</f>
        <v/>
      </c>
      <c r="P2" s="4" t="n"/>
      <c r="Q2" s="4" t="n"/>
    </row>
    <row r="3">
      <c r="A3" s="6" t="inlineStr">
        <is>
          <t>Voorbeeld: Rotterdam - Venlo</t>
        </is>
      </c>
      <c r="B3" s="6" t="inlineStr">
        <is>
          <t>Rotterdam - Venlo</t>
        </is>
      </c>
      <c r="C3" s="7" t="n"/>
      <c r="D3" s="6" t="n">
        <v>5</v>
      </c>
      <c r="E3" s="6" t="inlineStr">
        <is>
          <t>meer dan 32 ton</t>
        </is>
      </c>
      <c r="F3" s="6" t="inlineStr">
        <is>
          <t>Diesel Euro 6</t>
        </is>
      </c>
      <c r="G3" s="6" t="n">
        <v>33</v>
      </c>
      <c r="H3" s="8">
        <f>IF(C3&lt;&gt;"",C3,IF(B3&lt;&gt;"",IFERROR(VLOOKUP(B3,Routes!$A$2:$E$127,5,FALSE),""),""))</f>
        <v/>
      </c>
      <c r="I3" s="8">
        <f>IF(OR(H3="",E3=""),"",IFERROR(INDEX(Tarieven!$B$2:$E$5,MATCH(E3,Tarieven!$A$2:$A$5,0),IF(F3="Elektrisch",3,1)),""))</f>
        <v/>
      </c>
      <c r="J3" s="8">
        <f>IF(OR(H3="",E3=""),"",IFERROR(INDEX(Tarieven!$B$2:$E$5,MATCH(E3,Tarieven!$A$2:$A$5,0),IF(F3="Elektrisch",4,2)),""))</f>
        <v/>
      </c>
      <c r="K3" s="9">
        <f>IF(I3="","",ROUND(H3*I3/100,2))</f>
        <v/>
      </c>
      <c r="L3" s="9">
        <f>IF(J3="","",ROUND(H3*J3/100,2))</f>
        <v/>
      </c>
      <c r="M3" s="10">
        <f>IF(OR(K3="",D3=""),"",K3*D3*Tarieven!$B$7)</f>
        <v/>
      </c>
      <c r="N3" s="10">
        <f>IF(OR(L3="",D3=""),"",L3*D3*Tarieven!$B$7)</f>
        <v/>
      </c>
      <c r="O3" s="10">
        <f>IF(OR(M3="",N3=""),"",N3-M3)</f>
        <v/>
      </c>
      <c r="P3" s="9">
        <f>IF(OR(K3="",G3="",G3=0),"",ROUND(K3/G3,2))</f>
        <v/>
      </c>
      <c r="Q3" s="9">
        <f>IF(OR(L3="",G3="",G3=0),"",ROUND(L3/G3,2))</f>
        <v/>
      </c>
    </row>
    <row r="4">
      <c r="A4" s="6" t="inlineStr">
        <is>
          <t>Voorbeeld: eigen kilometers</t>
        </is>
      </c>
      <c r="B4" s="6" t="n"/>
      <c r="C4" s="7" t="n">
        <v>85</v>
      </c>
      <c r="D4" s="6" t="n">
        <v>10</v>
      </c>
      <c r="E4" s="6" t="inlineStr">
        <is>
          <t>18 tot 32 ton</t>
        </is>
      </c>
      <c r="F4" s="6" t="inlineStr">
        <is>
          <t>Diesel Euro 6</t>
        </is>
      </c>
      <c r="G4" s="6" t="n">
        <v>18</v>
      </c>
      <c r="H4" s="8">
        <f>IF(C4&lt;&gt;"",C4,IF(B4&lt;&gt;"",IFERROR(VLOOKUP(B4,Routes!$A$2:$E$127,5,FALSE),""),""))</f>
        <v/>
      </c>
      <c r="I4" s="8">
        <f>IF(OR(H4="",E4=""),"",IFERROR(INDEX(Tarieven!$B$2:$E$5,MATCH(E4,Tarieven!$A$2:$A$5,0),IF(F4="Elektrisch",3,1)),""))</f>
        <v/>
      </c>
      <c r="J4" s="8">
        <f>IF(OR(H4="",E4=""),"",IFERROR(INDEX(Tarieven!$B$2:$E$5,MATCH(E4,Tarieven!$A$2:$A$5,0),IF(F4="Elektrisch",4,2)),""))</f>
        <v/>
      </c>
      <c r="K4" s="9">
        <f>IF(I4="","",ROUND(H4*I4/100,2))</f>
        <v/>
      </c>
      <c r="L4" s="9">
        <f>IF(J4="","",ROUND(H4*J4/100,2))</f>
        <v/>
      </c>
      <c r="M4" s="10">
        <f>IF(OR(K4="",D4=""),"",K4*D4*Tarieven!$B$7)</f>
        <v/>
      </c>
      <c r="N4" s="10">
        <f>IF(OR(L4="",D4=""),"",L4*D4*Tarieven!$B$7)</f>
        <v/>
      </c>
      <c r="O4" s="10">
        <f>IF(OR(M4="",N4=""),"",N4-M4)</f>
        <v/>
      </c>
      <c r="P4" s="9">
        <f>IF(OR(K4="",G4="",G4=0),"",ROUND(K4/G4,2))</f>
        <v/>
      </c>
      <c r="Q4" s="9">
        <f>IF(OR(L4="",G4="",G4=0),"",ROUND(L4/G4,2))</f>
        <v/>
      </c>
    </row>
    <row r="5">
      <c r="A5" s="6" t="inlineStr">
        <is>
          <t>Voorbeeld: elektrisch</t>
        </is>
      </c>
      <c r="B5" s="6" t="inlineStr">
        <is>
          <t>Amsterdam - Rotterdam</t>
        </is>
      </c>
      <c r="C5" s="7" t="n"/>
      <c r="D5" s="6" t="n">
        <v>5</v>
      </c>
      <c r="E5" s="6" t="inlineStr">
        <is>
          <t>meer dan 32 ton</t>
        </is>
      </c>
      <c r="F5" s="6" t="inlineStr">
        <is>
          <t>Elektrisch</t>
        </is>
      </c>
      <c r="G5" s="6" t="n">
        <v>33</v>
      </c>
      <c r="H5" s="8">
        <f>IF(C5&lt;&gt;"",C5,IF(B5&lt;&gt;"",IFERROR(VLOOKUP(B5,Routes!$A$2:$E$127,5,FALSE),""),""))</f>
        <v/>
      </c>
      <c r="I5" s="8">
        <f>IF(OR(H5="",E5=""),"",IFERROR(INDEX(Tarieven!$B$2:$E$5,MATCH(E5,Tarieven!$A$2:$A$5,0),IF(F5="Elektrisch",3,1)),""))</f>
        <v/>
      </c>
      <c r="J5" s="8">
        <f>IF(OR(H5="",E5=""),"",IFERROR(INDEX(Tarieven!$B$2:$E$5,MATCH(E5,Tarieven!$A$2:$A$5,0),IF(F5="Elektrisch",4,2)),""))</f>
        <v/>
      </c>
      <c r="K5" s="9">
        <f>IF(I5="","",ROUND(H5*I5/100,2))</f>
        <v/>
      </c>
      <c r="L5" s="9">
        <f>IF(J5="","",ROUND(H5*J5/100,2))</f>
        <v/>
      </c>
      <c r="M5" s="10">
        <f>IF(OR(K5="",D5=""),"",K5*D5*Tarieven!$B$7)</f>
        <v/>
      </c>
      <c r="N5" s="10">
        <f>IF(OR(L5="",D5=""),"",L5*D5*Tarieven!$B$7)</f>
        <v/>
      </c>
      <c r="O5" s="10">
        <f>IF(OR(M5="",N5=""),"",N5-M5)</f>
        <v/>
      </c>
      <c r="P5" s="9">
        <f>IF(OR(K5="",G5="",G5=0),"",ROUND(K5/G5,2))</f>
        <v/>
      </c>
      <c r="Q5" s="9">
        <f>IF(OR(L5="",G5="",G5=0),"",ROUND(L5/G5,2))</f>
        <v/>
      </c>
    </row>
    <row r="6">
      <c r="A6" s="6" t="n"/>
      <c r="B6" s="6" t="n"/>
      <c r="C6" s="7" t="n"/>
      <c r="D6" s="6" t="n"/>
      <c r="E6" s="6" t="n"/>
      <c r="F6" s="6" t="n"/>
      <c r="G6" s="6" t="n"/>
      <c r="H6" s="8">
        <f>IF(C6&lt;&gt;"",C6,IF(B6&lt;&gt;"",IFERROR(VLOOKUP(B6,Routes!$A$2:$E$127,5,FALSE),""),""))</f>
        <v/>
      </c>
      <c r="I6" s="8">
        <f>IF(OR(H6="",E6=""),"",IFERROR(INDEX(Tarieven!$B$2:$E$5,MATCH(E6,Tarieven!$A$2:$A$5,0),IF(F6="Elektrisch",3,1)),""))</f>
        <v/>
      </c>
      <c r="J6" s="8">
        <f>IF(OR(H6="",E6=""),"",IFERROR(INDEX(Tarieven!$B$2:$E$5,MATCH(E6,Tarieven!$A$2:$A$5,0),IF(F6="Elektrisch",4,2)),""))</f>
        <v/>
      </c>
      <c r="K6" s="9">
        <f>IF(I6="","",ROUND(H6*I6/100,2))</f>
        <v/>
      </c>
      <c r="L6" s="9">
        <f>IF(J6="","",ROUND(H6*J6/100,2))</f>
        <v/>
      </c>
      <c r="M6" s="10">
        <f>IF(OR(K6="",D6=""),"",K6*D6*Tarieven!$B$7)</f>
        <v/>
      </c>
      <c r="N6" s="10">
        <f>IF(OR(L6="",D6=""),"",L6*D6*Tarieven!$B$7)</f>
        <v/>
      </c>
      <c r="O6" s="10">
        <f>IF(OR(M6="",N6=""),"",N6-M6)</f>
        <v/>
      </c>
      <c r="P6" s="9">
        <f>IF(OR(K6="",G6="",G6=0),"",ROUND(K6/G6,2))</f>
        <v/>
      </c>
      <c r="Q6" s="9">
        <f>IF(OR(L6="",G6="",G6=0),"",ROUND(L6/G6,2))</f>
        <v/>
      </c>
    </row>
    <row r="7">
      <c r="A7" s="6" t="n"/>
      <c r="B7" s="6" t="n"/>
      <c r="C7" s="7" t="n"/>
      <c r="D7" s="6" t="n"/>
      <c r="E7" s="6" t="n"/>
      <c r="F7" s="6" t="n"/>
      <c r="G7" s="6" t="n"/>
      <c r="H7" s="8">
        <f>IF(C7&lt;&gt;"",C7,IF(B7&lt;&gt;"",IFERROR(VLOOKUP(B7,Routes!$A$2:$E$127,5,FALSE),""),""))</f>
        <v/>
      </c>
      <c r="I7" s="8">
        <f>IF(OR(H7="",E7=""),"",IFERROR(INDEX(Tarieven!$B$2:$E$5,MATCH(E7,Tarieven!$A$2:$A$5,0),IF(F7="Elektrisch",3,1)),""))</f>
        <v/>
      </c>
      <c r="J7" s="8">
        <f>IF(OR(H7="",E7=""),"",IFERROR(INDEX(Tarieven!$B$2:$E$5,MATCH(E7,Tarieven!$A$2:$A$5,0),IF(F7="Elektrisch",4,2)),""))</f>
        <v/>
      </c>
      <c r="K7" s="9">
        <f>IF(I7="","",ROUND(H7*I7/100,2))</f>
        <v/>
      </c>
      <c r="L7" s="9">
        <f>IF(J7="","",ROUND(H7*J7/100,2))</f>
        <v/>
      </c>
      <c r="M7" s="10">
        <f>IF(OR(K7="",D7=""),"",K7*D7*Tarieven!$B$7)</f>
        <v/>
      </c>
      <c r="N7" s="10">
        <f>IF(OR(L7="",D7=""),"",L7*D7*Tarieven!$B$7)</f>
        <v/>
      </c>
      <c r="O7" s="10">
        <f>IF(OR(M7="",N7=""),"",N7-M7)</f>
        <v/>
      </c>
      <c r="P7" s="9">
        <f>IF(OR(K7="",G7="",G7=0),"",ROUND(K7/G7,2))</f>
        <v/>
      </c>
      <c r="Q7" s="9">
        <f>IF(OR(L7="",G7="",G7=0),"",ROUND(L7/G7,2))</f>
        <v/>
      </c>
    </row>
    <row r="8">
      <c r="A8" s="6" t="n"/>
      <c r="B8" s="6" t="n"/>
      <c r="C8" s="7" t="n"/>
      <c r="D8" s="6" t="n"/>
      <c r="E8" s="6" t="n"/>
      <c r="F8" s="6" t="n"/>
      <c r="G8" s="6" t="n"/>
      <c r="H8" s="8">
        <f>IF(C8&lt;&gt;"",C8,IF(B8&lt;&gt;"",IFERROR(VLOOKUP(B8,Routes!$A$2:$E$127,5,FALSE),""),""))</f>
        <v/>
      </c>
      <c r="I8" s="8">
        <f>IF(OR(H8="",E8=""),"",IFERROR(INDEX(Tarieven!$B$2:$E$5,MATCH(E8,Tarieven!$A$2:$A$5,0),IF(F8="Elektrisch",3,1)),""))</f>
        <v/>
      </c>
      <c r="J8" s="8">
        <f>IF(OR(H8="",E8=""),"",IFERROR(INDEX(Tarieven!$B$2:$E$5,MATCH(E8,Tarieven!$A$2:$A$5,0),IF(F8="Elektrisch",4,2)),""))</f>
        <v/>
      </c>
      <c r="K8" s="9">
        <f>IF(I8="","",ROUND(H8*I8/100,2))</f>
        <v/>
      </c>
      <c r="L8" s="9">
        <f>IF(J8="","",ROUND(H8*J8/100,2))</f>
        <v/>
      </c>
      <c r="M8" s="10">
        <f>IF(OR(K8="",D8=""),"",K8*D8*Tarieven!$B$7)</f>
        <v/>
      </c>
      <c r="N8" s="10">
        <f>IF(OR(L8="",D8=""),"",L8*D8*Tarieven!$B$7)</f>
        <v/>
      </c>
      <c r="O8" s="10">
        <f>IF(OR(M8="",N8=""),"",N8-M8)</f>
        <v/>
      </c>
      <c r="P8" s="9">
        <f>IF(OR(K8="",G8="",G8=0),"",ROUND(K8/G8,2))</f>
        <v/>
      </c>
      <c r="Q8" s="9">
        <f>IF(OR(L8="",G8="",G8=0),"",ROUND(L8/G8,2))</f>
        <v/>
      </c>
    </row>
    <row r="9">
      <c r="A9" s="6" t="n"/>
      <c r="B9" s="6" t="n"/>
      <c r="C9" s="7" t="n"/>
      <c r="D9" s="6" t="n"/>
      <c r="E9" s="6" t="n"/>
      <c r="F9" s="6" t="n"/>
      <c r="G9" s="6" t="n"/>
      <c r="H9" s="8">
        <f>IF(C9&lt;&gt;"",C9,IF(B9&lt;&gt;"",IFERROR(VLOOKUP(B9,Routes!$A$2:$E$127,5,FALSE),""),""))</f>
        <v/>
      </c>
      <c r="I9" s="8">
        <f>IF(OR(H9="",E9=""),"",IFERROR(INDEX(Tarieven!$B$2:$E$5,MATCH(E9,Tarieven!$A$2:$A$5,0),IF(F9="Elektrisch",3,1)),""))</f>
        <v/>
      </c>
      <c r="J9" s="8">
        <f>IF(OR(H9="",E9=""),"",IFERROR(INDEX(Tarieven!$B$2:$E$5,MATCH(E9,Tarieven!$A$2:$A$5,0),IF(F9="Elektrisch",4,2)),""))</f>
        <v/>
      </c>
      <c r="K9" s="9">
        <f>IF(I9="","",ROUND(H9*I9/100,2))</f>
        <v/>
      </c>
      <c r="L9" s="9">
        <f>IF(J9="","",ROUND(H9*J9/100,2))</f>
        <v/>
      </c>
      <c r="M9" s="10">
        <f>IF(OR(K9="",D9=""),"",K9*D9*Tarieven!$B$7)</f>
        <v/>
      </c>
      <c r="N9" s="10">
        <f>IF(OR(L9="",D9=""),"",L9*D9*Tarieven!$B$7)</f>
        <v/>
      </c>
      <c r="O9" s="10">
        <f>IF(OR(M9="",N9=""),"",N9-M9)</f>
        <v/>
      </c>
      <c r="P9" s="9">
        <f>IF(OR(K9="",G9="",G9=0),"",ROUND(K9/G9,2))</f>
        <v/>
      </c>
      <c r="Q9" s="9">
        <f>IF(OR(L9="",G9="",G9=0),"",ROUND(L9/G9,2))</f>
        <v/>
      </c>
    </row>
    <row r="10">
      <c r="A10" s="6" t="n"/>
      <c r="B10" s="6" t="n"/>
      <c r="C10" s="7" t="n"/>
      <c r="D10" s="6" t="n"/>
      <c r="E10" s="6" t="n"/>
      <c r="F10" s="6" t="n"/>
      <c r="G10" s="6" t="n"/>
      <c r="H10" s="8">
        <f>IF(C10&lt;&gt;"",C10,IF(B10&lt;&gt;"",IFERROR(VLOOKUP(B10,Routes!$A$2:$E$127,5,FALSE),""),""))</f>
        <v/>
      </c>
      <c r="I10" s="8">
        <f>IF(OR(H10="",E10=""),"",IFERROR(INDEX(Tarieven!$B$2:$E$5,MATCH(E10,Tarieven!$A$2:$A$5,0),IF(F10="Elektrisch",3,1)),""))</f>
        <v/>
      </c>
      <c r="J10" s="8">
        <f>IF(OR(H10="",E10=""),"",IFERROR(INDEX(Tarieven!$B$2:$E$5,MATCH(E10,Tarieven!$A$2:$A$5,0),IF(F10="Elektrisch",4,2)),""))</f>
        <v/>
      </c>
      <c r="K10" s="9">
        <f>IF(I10="","",ROUND(H10*I10/100,2))</f>
        <v/>
      </c>
      <c r="L10" s="9">
        <f>IF(J10="","",ROUND(H10*J10/100,2))</f>
        <v/>
      </c>
      <c r="M10" s="10">
        <f>IF(OR(K10="",D10=""),"",K10*D10*Tarieven!$B$7)</f>
        <v/>
      </c>
      <c r="N10" s="10">
        <f>IF(OR(L10="",D10=""),"",L10*D10*Tarieven!$B$7)</f>
        <v/>
      </c>
      <c r="O10" s="10">
        <f>IF(OR(M10="",N10=""),"",N10-M10)</f>
        <v/>
      </c>
      <c r="P10" s="9">
        <f>IF(OR(K10="",G10="",G10=0),"",ROUND(K10/G10,2))</f>
        <v/>
      </c>
      <c r="Q10" s="9">
        <f>IF(OR(L10="",G10="",G10=0),"",ROUND(L10/G10,2))</f>
        <v/>
      </c>
    </row>
    <row r="11">
      <c r="A11" s="6" t="n"/>
      <c r="B11" s="6" t="n"/>
      <c r="C11" s="7" t="n"/>
      <c r="D11" s="6" t="n"/>
      <c r="E11" s="6" t="n"/>
      <c r="F11" s="6" t="n"/>
      <c r="G11" s="6" t="n"/>
      <c r="H11" s="8">
        <f>IF(C11&lt;&gt;"",C11,IF(B11&lt;&gt;"",IFERROR(VLOOKUP(B11,Routes!$A$2:$E$127,5,FALSE),""),""))</f>
        <v/>
      </c>
      <c r="I11" s="8">
        <f>IF(OR(H11="",E11=""),"",IFERROR(INDEX(Tarieven!$B$2:$E$5,MATCH(E11,Tarieven!$A$2:$A$5,0),IF(F11="Elektrisch",3,1)),""))</f>
        <v/>
      </c>
      <c r="J11" s="8">
        <f>IF(OR(H11="",E11=""),"",IFERROR(INDEX(Tarieven!$B$2:$E$5,MATCH(E11,Tarieven!$A$2:$A$5,0),IF(F11="Elektrisch",4,2)),""))</f>
        <v/>
      </c>
      <c r="K11" s="9">
        <f>IF(I11="","",ROUND(H11*I11/100,2))</f>
        <v/>
      </c>
      <c r="L11" s="9">
        <f>IF(J11="","",ROUND(H11*J11/100,2))</f>
        <v/>
      </c>
      <c r="M11" s="10">
        <f>IF(OR(K11="",D11=""),"",K11*D11*Tarieven!$B$7)</f>
        <v/>
      </c>
      <c r="N11" s="10">
        <f>IF(OR(L11="",D11=""),"",L11*D11*Tarieven!$B$7)</f>
        <v/>
      </c>
      <c r="O11" s="10">
        <f>IF(OR(M11="",N11=""),"",N11-M11)</f>
        <v/>
      </c>
      <c r="P11" s="9">
        <f>IF(OR(K11="",G11="",G11=0),"",ROUND(K11/G11,2))</f>
        <v/>
      </c>
      <c r="Q11" s="9">
        <f>IF(OR(L11="",G11="",G11=0),"",ROUND(L11/G11,2))</f>
        <v/>
      </c>
    </row>
    <row r="12">
      <c r="A12" s="6" t="n"/>
      <c r="B12" s="6" t="n"/>
      <c r="C12" s="7" t="n"/>
      <c r="D12" s="6" t="n"/>
      <c r="E12" s="6" t="n"/>
      <c r="F12" s="6" t="n"/>
      <c r="G12" s="6" t="n"/>
      <c r="H12" s="8">
        <f>IF(C12&lt;&gt;"",C12,IF(B12&lt;&gt;"",IFERROR(VLOOKUP(B12,Routes!$A$2:$E$127,5,FALSE),""),""))</f>
        <v/>
      </c>
      <c r="I12" s="8">
        <f>IF(OR(H12="",E12=""),"",IFERROR(INDEX(Tarieven!$B$2:$E$5,MATCH(E12,Tarieven!$A$2:$A$5,0),IF(F12="Elektrisch",3,1)),""))</f>
        <v/>
      </c>
      <c r="J12" s="8">
        <f>IF(OR(H12="",E12=""),"",IFERROR(INDEX(Tarieven!$B$2:$E$5,MATCH(E12,Tarieven!$A$2:$A$5,0),IF(F12="Elektrisch",4,2)),""))</f>
        <v/>
      </c>
      <c r="K12" s="9">
        <f>IF(I12="","",ROUND(H12*I12/100,2))</f>
        <v/>
      </c>
      <c r="L12" s="9">
        <f>IF(J12="","",ROUND(H12*J12/100,2))</f>
        <v/>
      </c>
      <c r="M12" s="10">
        <f>IF(OR(K12="",D12=""),"",K12*D12*Tarieven!$B$7)</f>
        <v/>
      </c>
      <c r="N12" s="10">
        <f>IF(OR(L12="",D12=""),"",L12*D12*Tarieven!$B$7)</f>
        <v/>
      </c>
      <c r="O12" s="10">
        <f>IF(OR(M12="",N12=""),"",N12-M12)</f>
        <v/>
      </c>
      <c r="P12" s="9">
        <f>IF(OR(K12="",G12="",G12=0),"",ROUND(K12/G12,2))</f>
        <v/>
      </c>
      <c r="Q12" s="9">
        <f>IF(OR(L12="",G12="",G12=0),"",ROUND(L12/G12,2))</f>
        <v/>
      </c>
    </row>
    <row r="13">
      <c r="A13" s="6" t="n"/>
      <c r="B13" s="6" t="n"/>
      <c r="C13" s="7" t="n"/>
      <c r="D13" s="6" t="n"/>
      <c r="E13" s="6" t="n"/>
      <c r="F13" s="6" t="n"/>
      <c r="G13" s="6" t="n"/>
      <c r="H13" s="8">
        <f>IF(C13&lt;&gt;"",C13,IF(B13&lt;&gt;"",IFERROR(VLOOKUP(B13,Routes!$A$2:$E$127,5,FALSE),""),""))</f>
        <v/>
      </c>
      <c r="I13" s="8">
        <f>IF(OR(H13="",E13=""),"",IFERROR(INDEX(Tarieven!$B$2:$E$5,MATCH(E13,Tarieven!$A$2:$A$5,0),IF(F13="Elektrisch",3,1)),""))</f>
        <v/>
      </c>
      <c r="J13" s="8">
        <f>IF(OR(H13="",E13=""),"",IFERROR(INDEX(Tarieven!$B$2:$E$5,MATCH(E13,Tarieven!$A$2:$A$5,0),IF(F13="Elektrisch",4,2)),""))</f>
        <v/>
      </c>
      <c r="K13" s="9">
        <f>IF(I13="","",ROUND(H13*I13/100,2))</f>
        <v/>
      </c>
      <c r="L13" s="9">
        <f>IF(J13="","",ROUND(H13*J13/100,2))</f>
        <v/>
      </c>
      <c r="M13" s="10">
        <f>IF(OR(K13="",D13=""),"",K13*D13*Tarieven!$B$7)</f>
        <v/>
      </c>
      <c r="N13" s="10">
        <f>IF(OR(L13="",D13=""),"",L13*D13*Tarieven!$B$7)</f>
        <v/>
      </c>
      <c r="O13" s="10">
        <f>IF(OR(M13="",N13=""),"",N13-M13)</f>
        <v/>
      </c>
      <c r="P13" s="9">
        <f>IF(OR(K13="",G13="",G13=0),"",ROUND(K13/G13,2))</f>
        <v/>
      </c>
      <c r="Q13" s="9">
        <f>IF(OR(L13="",G13="",G13=0),"",ROUND(L13/G13,2))</f>
        <v/>
      </c>
    </row>
    <row r="14">
      <c r="A14" s="6" t="n"/>
      <c r="B14" s="6" t="n"/>
      <c r="C14" s="7" t="n"/>
      <c r="D14" s="6" t="n"/>
      <c r="E14" s="6" t="n"/>
      <c r="F14" s="6" t="n"/>
      <c r="G14" s="6" t="n"/>
      <c r="H14" s="8">
        <f>IF(C14&lt;&gt;"",C14,IF(B14&lt;&gt;"",IFERROR(VLOOKUP(B14,Routes!$A$2:$E$127,5,FALSE),""),""))</f>
        <v/>
      </c>
      <c r="I14" s="8">
        <f>IF(OR(H14="",E14=""),"",IFERROR(INDEX(Tarieven!$B$2:$E$5,MATCH(E14,Tarieven!$A$2:$A$5,0),IF(F14="Elektrisch",3,1)),""))</f>
        <v/>
      </c>
      <c r="J14" s="8">
        <f>IF(OR(H14="",E14=""),"",IFERROR(INDEX(Tarieven!$B$2:$E$5,MATCH(E14,Tarieven!$A$2:$A$5,0),IF(F14="Elektrisch",4,2)),""))</f>
        <v/>
      </c>
      <c r="K14" s="9">
        <f>IF(I14="","",ROUND(H14*I14/100,2))</f>
        <v/>
      </c>
      <c r="L14" s="9">
        <f>IF(J14="","",ROUND(H14*J14/100,2))</f>
        <v/>
      </c>
      <c r="M14" s="10">
        <f>IF(OR(K14="",D14=""),"",K14*D14*Tarieven!$B$7)</f>
        <v/>
      </c>
      <c r="N14" s="10">
        <f>IF(OR(L14="",D14=""),"",L14*D14*Tarieven!$B$7)</f>
        <v/>
      </c>
      <c r="O14" s="10">
        <f>IF(OR(M14="",N14=""),"",N14-M14)</f>
        <v/>
      </c>
      <c r="P14" s="9">
        <f>IF(OR(K14="",G14="",G14=0),"",ROUND(K14/G14,2))</f>
        <v/>
      </c>
      <c r="Q14" s="9">
        <f>IF(OR(L14="",G14="",G14=0),"",ROUND(L14/G14,2))</f>
        <v/>
      </c>
    </row>
    <row r="15">
      <c r="A15" s="6" t="n"/>
      <c r="B15" s="6" t="n"/>
      <c r="C15" s="7" t="n"/>
      <c r="D15" s="6" t="n"/>
      <c r="E15" s="6" t="n"/>
      <c r="F15" s="6" t="n"/>
      <c r="G15" s="6" t="n"/>
      <c r="H15" s="8">
        <f>IF(C15&lt;&gt;"",C15,IF(B15&lt;&gt;"",IFERROR(VLOOKUP(B15,Routes!$A$2:$E$127,5,FALSE),""),""))</f>
        <v/>
      </c>
      <c r="I15" s="8">
        <f>IF(OR(H15="",E15=""),"",IFERROR(INDEX(Tarieven!$B$2:$E$5,MATCH(E15,Tarieven!$A$2:$A$5,0),IF(F15="Elektrisch",3,1)),""))</f>
        <v/>
      </c>
      <c r="J15" s="8">
        <f>IF(OR(H15="",E15=""),"",IFERROR(INDEX(Tarieven!$B$2:$E$5,MATCH(E15,Tarieven!$A$2:$A$5,0),IF(F15="Elektrisch",4,2)),""))</f>
        <v/>
      </c>
      <c r="K15" s="9">
        <f>IF(I15="","",ROUND(H15*I15/100,2))</f>
        <v/>
      </c>
      <c r="L15" s="9">
        <f>IF(J15="","",ROUND(H15*J15/100,2))</f>
        <v/>
      </c>
      <c r="M15" s="10">
        <f>IF(OR(K15="",D15=""),"",K15*D15*Tarieven!$B$7)</f>
        <v/>
      </c>
      <c r="N15" s="10">
        <f>IF(OR(L15="",D15=""),"",L15*D15*Tarieven!$B$7)</f>
        <v/>
      </c>
      <c r="O15" s="10">
        <f>IF(OR(M15="",N15=""),"",N15-M15)</f>
        <v/>
      </c>
      <c r="P15" s="9">
        <f>IF(OR(K15="",G15="",G15=0),"",ROUND(K15/G15,2))</f>
        <v/>
      </c>
      <c r="Q15" s="9">
        <f>IF(OR(L15="",G15="",G15=0),"",ROUND(L15/G15,2))</f>
        <v/>
      </c>
    </row>
    <row r="16">
      <c r="A16" s="6" t="n"/>
      <c r="B16" s="6" t="n"/>
      <c r="C16" s="7" t="n"/>
      <c r="D16" s="6" t="n"/>
      <c r="E16" s="6" t="n"/>
      <c r="F16" s="6" t="n"/>
      <c r="G16" s="6" t="n"/>
      <c r="H16" s="8">
        <f>IF(C16&lt;&gt;"",C16,IF(B16&lt;&gt;"",IFERROR(VLOOKUP(B16,Routes!$A$2:$E$127,5,FALSE),""),""))</f>
        <v/>
      </c>
      <c r="I16" s="8">
        <f>IF(OR(H16="",E16=""),"",IFERROR(INDEX(Tarieven!$B$2:$E$5,MATCH(E16,Tarieven!$A$2:$A$5,0),IF(F16="Elektrisch",3,1)),""))</f>
        <v/>
      </c>
      <c r="J16" s="8">
        <f>IF(OR(H16="",E16=""),"",IFERROR(INDEX(Tarieven!$B$2:$E$5,MATCH(E16,Tarieven!$A$2:$A$5,0),IF(F16="Elektrisch",4,2)),""))</f>
        <v/>
      </c>
      <c r="K16" s="9">
        <f>IF(I16="","",ROUND(H16*I16/100,2))</f>
        <v/>
      </c>
      <c r="L16" s="9">
        <f>IF(J16="","",ROUND(H16*J16/100,2))</f>
        <v/>
      </c>
      <c r="M16" s="10">
        <f>IF(OR(K16="",D16=""),"",K16*D16*Tarieven!$B$7)</f>
        <v/>
      </c>
      <c r="N16" s="10">
        <f>IF(OR(L16="",D16=""),"",L16*D16*Tarieven!$B$7)</f>
        <v/>
      </c>
      <c r="O16" s="10">
        <f>IF(OR(M16="",N16=""),"",N16-M16)</f>
        <v/>
      </c>
      <c r="P16" s="9">
        <f>IF(OR(K16="",G16="",G16=0),"",ROUND(K16/G16,2))</f>
        <v/>
      </c>
      <c r="Q16" s="9">
        <f>IF(OR(L16="",G16="",G16=0),"",ROUND(L16/G16,2))</f>
        <v/>
      </c>
    </row>
    <row r="17">
      <c r="A17" s="6" t="n"/>
      <c r="B17" s="6" t="n"/>
      <c r="C17" s="7" t="n"/>
      <c r="D17" s="6" t="n"/>
      <c r="E17" s="6" t="n"/>
      <c r="F17" s="6" t="n"/>
      <c r="G17" s="6" t="n"/>
      <c r="H17" s="8">
        <f>IF(C17&lt;&gt;"",C17,IF(B17&lt;&gt;"",IFERROR(VLOOKUP(B17,Routes!$A$2:$E$127,5,FALSE),""),""))</f>
        <v/>
      </c>
      <c r="I17" s="8">
        <f>IF(OR(H17="",E17=""),"",IFERROR(INDEX(Tarieven!$B$2:$E$5,MATCH(E17,Tarieven!$A$2:$A$5,0),IF(F17="Elektrisch",3,1)),""))</f>
        <v/>
      </c>
      <c r="J17" s="8">
        <f>IF(OR(H17="",E17=""),"",IFERROR(INDEX(Tarieven!$B$2:$E$5,MATCH(E17,Tarieven!$A$2:$A$5,0),IF(F17="Elektrisch",4,2)),""))</f>
        <v/>
      </c>
      <c r="K17" s="9">
        <f>IF(I17="","",ROUND(H17*I17/100,2))</f>
        <v/>
      </c>
      <c r="L17" s="9">
        <f>IF(J17="","",ROUND(H17*J17/100,2))</f>
        <v/>
      </c>
      <c r="M17" s="10">
        <f>IF(OR(K17="",D17=""),"",K17*D17*Tarieven!$B$7)</f>
        <v/>
      </c>
      <c r="N17" s="10">
        <f>IF(OR(L17="",D17=""),"",L17*D17*Tarieven!$B$7)</f>
        <v/>
      </c>
      <c r="O17" s="10">
        <f>IF(OR(M17="",N17=""),"",N17-M17)</f>
        <v/>
      </c>
      <c r="P17" s="9">
        <f>IF(OR(K17="",G17="",G17=0),"",ROUND(K17/G17,2))</f>
        <v/>
      </c>
      <c r="Q17" s="9">
        <f>IF(OR(L17="",G17="",G17=0),"",ROUND(L17/G17,2))</f>
        <v/>
      </c>
    </row>
    <row r="18">
      <c r="A18" s="6" t="n"/>
      <c r="B18" s="6" t="n"/>
      <c r="C18" s="7" t="n"/>
      <c r="D18" s="6" t="n"/>
      <c r="E18" s="6" t="n"/>
      <c r="F18" s="6" t="n"/>
      <c r="G18" s="6" t="n"/>
      <c r="H18" s="8">
        <f>IF(C18&lt;&gt;"",C18,IF(B18&lt;&gt;"",IFERROR(VLOOKUP(B18,Routes!$A$2:$E$127,5,FALSE),""),""))</f>
        <v/>
      </c>
      <c r="I18" s="8">
        <f>IF(OR(H18="",E18=""),"",IFERROR(INDEX(Tarieven!$B$2:$E$5,MATCH(E18,Tarieven!$A$2:$A$5,0),IF(F18="Elektrisch",3,1)),""))</f>
        <v/>
      </c>
      <c r="J18" s="8">
        <f>IF(OR(H18="",E18=""),"",IFERROR(INDEX(Tarieven!$B$2:$E$5,MATCH(E18,Tarieven!$A$2:$A$5,0),IF(F18="Elektrisch",4,2)),""))</f>
        <v/>
      </c>
      <c r="K18" s="9">
        <f>IF(I18="","",ROUND(H18*I18/100,2))</f>
        <v/>
      </c>
      <c r="L18" s="9">
        <f>IF(J18="","",ROUND(H18*J18/100,2))</f>
        <v/>
      </c>
      <c r="M18" s="10">
        <f>IF(OR(K18="",D18=""),"",K18*D18*Tarieven!$B$7)</f>
        <v/>
      </c>
      <c r="N18" s="10">
        <f>IF(OR(L18="",D18=""),"",L18*D18*Tarieven!$B$7)</f>
        <v/>
      </c>
      <c r="O18" s="10">
        <f>IF(OR(M18="",N18=""),"",N18-M18)</f>
        <v/>
      </c>
      <c r="P18" s="9">
        <f>IF(OR(K18="",G18="",G18=0),"",ROUND(K18/G18,2))</f>
        <v/>
      </c>
      <c r="Q18" s="9">
        <f>IF(OR(L18="",G18="",G18=0),"",ROUND(L18/G18,2))</f>
        <v/>
      </c>
    </row>
    <row r="19">
      <c r="A19" s="6" t="n"/>
      <c r="B19" s="6" t="n"/>
      <c r="C19" s="7" t="n"/>
      <c r="D19" s="6" t="n"/>
      <c r="E19" s="6" t="n"/>
      <c r="F19" s="6" t="n"/>
      <c r="G19" s="6" t="n"/>
      <c r="H19" s="8">
        <f>IF(C19&lt;&gt;"",C19,IF(B19&lt;&gt;"",IFERROR(VLOOKUP(B19,Routes!$A$2:$E$127,5,FALSE),""),""))</f>
        <v/>
      </c>
      <c r="I19" s="8">
        <f>IF(OR(H19="",E19=""),"",IFERROR(INDEX(Tarieven!$B$2:$E$5,MATCH(E19,Tarieven!$A$2:$A$5,0),IF(F19="Elektrisch",3,1)),""))</f>
        <v/>
      </c>
      <c r="J19" s="8">
        <f>IF(OR(H19="",E19=""),"",IFERROR(INDEX(Tarieven!$B$2:$E$5,MATCH(E19,Tarieven!$A$2:$A$5,0),IF(F19="Elektrisch",4,2)),""))</f>
        <v/>
      </c>
      <c r="K19" s="9">
        <f>IF(I19="","",ROUND(H19*I19/100,2))</f>
        <v/>
      </c>
      <c r="L19" s="9">
        <f>IF(J19="","",ROUND(H19*J19/100,2))</f>
        <v/>
      </c>
      <c r="M19" s="10">
        <f>IF(OR(K19="",D19=""),"",K19*D19*Tarieven!$B$7)</f>
        <v/>
      </c>
      <c r="N19" s="10">
        <f>IF(OR(L19="",D19=""),"",L19*D19*Tarieven!$B$7)</f>
        <v/>
      </c>
      <c r="O19" s="10">
        <f>IF(OR(M19="",N19=""),"",N19-M19)</f>
        <v/>
      </c>
      <c r="P19" s="9">
        <f>IF(OR(K19="",G19="",G19=0),"",ROUND(K19/G19,2))</f>
        <v/>
      </c>
      <c r="Q19" s="9">
        <f>IF(OR(L19="",G19="",G19=0),"",ROUND(L19/G19,2))</f>
        <v/>
      </c>
    </row>
    <row r="20">
      <c r="A20" s="6" t="n"/>
      <c r="B20" s="6" t="n"/>
      <c r="C20" s="7" t="n"/>
      <c r="D20" s="6" t="n"/>
      <c r="E20" s="6" t="n"/>
      <c r="F20" s="6" t="n"/>
      <c r="G20" s="6" t="n"/>
      <c r="H20" s="8">
        <f>IF(C20&lt;&gt;"",C20,IF(B20&lt;&gt;"",IFERROR(VLOOKUP(B20,Routes!$A$2:$E$127,5,FALSE),""),""))</f>
        <v/>
      </c>
      <c r="I20" s="8">
        <f>IF(OR(H20="",E20=""),"",IFERROR(INDEX(Tarieven!$B$2:$E$5,MATCH(E20,Tarieven!$A$2:$A$5,0),IF(F20="Elektrisch",3,1)),""))</f>
        <v/>
      </c>
      <c r="J20" s="8">
        <f>IF(OR(H20="",E20=""),"",IFERROR(INDEX(Tarieven!$B$2:$E$5,MATCH(E20,Tarieven!$A$2:$A$5,0),IF(F20="Elektrisch",4,2)),""))</f>
        <v/>
      </c>
      <c r="K20" s="9">
        <f>IF(I20="","",ROUND(H20*I20/100,2))</f>
        <v/>
      </c>
      <c r="L20" s="9">
        <f>IF(J20="","",ROUND(H20*J20/100,2))</f>
        <v/>
      </c>
      <c r="M20" s="10">
        <f>IF(OR(K20="",D20=""),"",K20*D20*Tarieven!$B$7)</f>
        <v/>
      </c>
      <c r="N20" s="10">
        <f>IF(OR(L20="",D20=""),"",L20*D20*Tarieven!$B$7)</f>
        <v/>
      </c>
      <c r="O20" s="10">
        <f>IF(OR(M20="",N20=""),"",N20-M20)</f>
        <v/>
      </c>
      <c r="P20" s="9">
        <f>IF(OR(K20="",G20="",G20=0),"",ROUND(K20/G20,2))</f>
        <v/>
      </c>
      <c r="Q20" s="9">
        <f>IF(OR(L20="",G20="",G20=0),"",ROUND(L20/G20,2))</f>
        <v/>
      </c>
    </row>
    <row r="21">
      <c r="A21" s="6" t="n"/>
      <c r="B21" s="6" t="n"/>
      <c r="C21" s="7" t="n"/>
      <c r="D21" s="6" t="n"/>
      <c r="E21" s="6" t="n"/>
      <c r="F21" s="6" t="n"/>
      <c r="G21" s="6" t="n"/>
      <c r="H21" s="8">
        <f>IF(C21&lt;&gt;"",C21,IF(B21&lt;&gt;"",IFERROR(VLOOKUP(B21,Routes!$A$2:$E$127,5,FALSE),""),""))</f>
        <v/>
      </c>
      <c r="I21" s="8">
        <f>IF(OR(H21="",E21=""),"",IFERROR(INDEX(Tarieven!$B$2:$E$5,MATCH(E21,Tarieven!$A$2:$A$5,0),IF(F21="Elektrisch",3,1)),""))</f>
        <v/>
      </c>
      <c r="J21" s="8">
        <f>IF(OR(H21="",E21=""),"",IFERROR(INDEX(Tarieven!$B$2:$E$5,MATCH(E21,Tarieven!$A$2:$A$5,0),IF(F21="Elektrisch",4,2)),""))</f>
        <v/>
      </c>
      <c r="K21" s="9">
        <f>IF(I21="","",ROUND(H21*I21/100,2))</f>
        <v/>
      </c>
      <c r="L21" s="9">
        <f>IF(J21="","",ROUND(H21*J21/100,2))</f>
        <v/>
      </c>
      <c r="M21" s="10">
        <f>IF(OR(K21="",D21=""),"",K21*D21*Tarieven!$B$7)</f>
        <v/>
      </c>
      <c r="N21" s="10">
        <f>IF(OR(L21="",D21=""),"",L21*D21*Tarieven!$B$7)</f>
        <v/>
      </c>
      <c r="O21" s="10">
        <f>IF(OR(M21="",N21=""),"",N21-M21)</f>
        <v/>
      </c>
      <c r="P21" s="9">
        <f>IF(OR(K21="",G21="",G21=0),"",ROUND(K21/G21,2))</f>
        <v/>
      </c>
      <c r="Q21" s="9">
        <f>IF(OR(L21="",G21="",G21=0),"",ROUND(L21/G21,2))</f>
        <v/>
      </c>
    </row>
    <row r="22">
      <c r="A22" s="6" t="n"/>
      <c r="B22" s="6" t="n"/>
      <c r="C22" s="7" t="n"/>
      <c r="D22" s="6" t="n"/>
      <c r="E22" s="6" t="n"/>
      <c r="F22" s="6" t="n"/>
      <c r="G22" s="6" t="n"/>
      <c r="H22" s="8">
        <f>IF(C22&lt;&gt;"",C22,IF(B22&lt;&gt;"",IFERROR(VLOOKUP(B22,Routes!$A$2:$E$127,5,FALSE),""),""))</f>
        <v/>
      </c>
      <c r="I22" s="8">
        <f>IF(OR(H22="",E22=""),"",IFERROR(INDEX(Tarieven!$B$2:$E$5,MATCH(E22,Tarieven!$A$2:$A$5,0),IF(F22="Elektrisch",3,1)),""))</f>
        <v/>
      </c>
      <c r="J22" s="8">
        <f>IF(OR(H22="",E22=""),"",IFERROR(INDEX(Tarieven!$B$2:$E$5,MATCH(E22,Tarieven!$A$2:$A$5,0),IF(F22="Elektrisch",4,2)),""))</f>
        <v/>
      </c>
      <c r="K22" s="9">
        <f>IF(I22="","",ROUND(H22*I22/100,2))</f>
        <v/>
      </c>
      <c r="L22" s="9">
        <f>IF(J22="","",ROUND(H22*J22/100,2))</f>
        <v/>
      </c>
      <c r="M22" s="10">
        <f>IF(OR(K22="",D22=""),"",K22*D22*Tarieven!$B$7)</f>
        <v/>
      </c>
      <c r="N22" s="10">
        <f>IF(OR(L22="",D22=""),"",L22*D22*Tarieven!$B$7)</f>
        <v/>
      </c>
      <c r="O22" s="10">
        <f>IF(OR(M22="",N22=""),"",N22-M22)</f>
        <v/>
      </c>
      <c r="P22" s="9">
        <f>IF(OR(K22="",G22="",G22=0),"",ROUND(K22/G22,2))</f>
        <v/>
      </c>
      <c r="Q22" s="9">
        <f>IF(OR(L22="",G22="",G22=0),"",ROUND(L22/G22,2))</f>
        <v/>
      </c>
    </row>
    <row r="23">
      <c r="A23" s="6" t="n"/>
      <c r="B23" s="6" t="n"/>
      <c r="C23" s="7" t="n"/>
      <c r="D23" s="6" t="n"/>
      <c r="E23" s="6" t="n"/>
      <c r="F23" s="6" t="n"/>
      <c r="G23" s="6" t="n"/>
      <c r="H23" s="8">
        <f>IF(C23&lt;&gt;"",C23,IF(B23&lt;&gt;"",IFERROR(VLOOKUP(B23,Routes!$A$2:$E$127,5,FALSE),""),""))</f>
        <v/>
      </c>
      <c r="I23" s="8">
        <f>IF(OR(H23="",E23=""),"",IFERROR(INDEX(Tarieven!$B$2:$E$5,MATCH(E23,Tarieven!$A$2:$A$5,0),IF(F23="Elektrisch",3,1)),""))</f>
        <v/>
      </c>
      <c r="J23" s="8">
        <f>IF(OR(H23="",E23=""),"",IFERROR(INDEX(Tarieven!$B$2:$E$5,MATCH(E23,Tarieven!$A$2:$A$5,0),IF(F23="Elektrisch",4,2)),""))</f>
        <v/>
      </c>
      <c r="K23" s="9">
        <f>IF(I23="","",ROUND(H23*I23/100,2))</f>
        <v/>
      </c>
      <c r="L23" s="9">
        <f>IF(J23="","",ROUND(H23*J23/100,2))</f>
        <v/>
      </c>
      <c r="M23" s="10">
        <f>IF(OR(K23="",D23=""),"",K23*D23*Tarieven!$B$7)</f>
        <v/>
      </c>
      <c r="N23" s="10">
        <f>IF(OR(L23="",D23=""),"",L23*D23*Tarieven!$B$7)</f>
        <v/>
      </c>
      <c r="O23" s="10">
        <f>IF(OR(M23="",N23=""),"",N23-M23)</f>
        <v/>
      </c>
      <c r="P23" s="9">
        <f>IF(OR(K23="",G23="",G23=0),"",ROUND(K23/G23,2))</f>
        <v/>
      </c>
      <c r="Q23" s="9">
        <f>IF(OR(L23="",G23="",G23=0),"",ROUND(L23/G23,2))</f>
        <v/>
      </c>
    </row>
    <row r="24">
      <c r="A24" s="6" t="n"/>
      <c r="B24" s="6" t="n"/>
      <c r="C24" s="7" t="n"/>
      <c r="D24" s="6" t="n"/>
      <c r="E24" s="6" t="n"/>
      <c r="F24" s="6" t="n"/>
      <c r="G24" s="6" t="n"/>
      <c r="H24" s="8">
        <f>IF(C24&lt;&gt;"",C24,IF(B24&lt;&gt;"",IFERROR(VLOOKUP(B24,Routes!$A$2:$E$127,5,FALSE),""),""))</f>
        <v/>
      </c>
      <c r="I24" s="8">
        <f>IF(OR(H24="",E24=""),"",IFERROR(INDEX(Tarieven!$B$2:$E$5,MATCH(E24,Tarieven!$A$2:$A$5,0),IF(F24="Elektrisch",3,1)),""))</f>
        <v/>
      </c>
      <c r="J24" s="8">
        <f>IF(OR(H24="",E24=""),"",IFERROR(INDEX(Tarieven!$B$2:$E$5,MATCH(E24,Tarieven!$A$2:$A$5,0),IF(F24="Elektrisch",4,2)),""))</f>
        <v/>
      </c>
      <c r="K24" s="9">
        <f>IF(I24="","",ROUND(H24*I24/100,2))</f>
        <v/>
      </c>
      <c r="L24" s="9">
        <f>IF(J24="","",ROUND(H24*J24/100,2))</f>
        <v/>
      </c>
      <c r="M24" s="10">
        <f>IF(OR(K24="",D24=""),"",K24*D24*Tarieven!$B$7)</f>
        <v/>
      </c>
      <c r="N24" s="10">
        <f>IF(OR(L24="",D24=""),"",L24*D24*Tarieven!$B$7)</f>
        <v/>
      </c>
      <c r="O24" s="10">
        <f>IF(OR(M24="",N24=""),"",N24-M24)</f>
        <v/>
      </c>
      <c r="P24" s="9">
        <f>IF(OR(K24="",G24="",G24=0),"",ROUND(K24/G24,2))</f>
        <v/>
      </c>
      <c r="Q24" s="9">
        <f>IF(OR(L24="",G24="",G24=0),"",ROUND(L24/G24,2))</f>
        <v/>
      </c>
    </row>
    <row r="25">
      <c r="A25" s="6" t="n"/>
      <c r="B25" s="6" t="n"/>
      <c r="C25" s="7" t="n"/>
      <c r="D25" s="6" t="n"/>
      <c r="E25" s="6" t="n"/>
      <c r="F25" s="6" t="n"/>
      <c r="G25" s="6" t="n"/>
      <c r="H25" s="8">
        <f>IF(C25&lt;&gt;"",C25,IF(B25&lt;&gt;"",IFERROR(VLOOKUP(B25,Routes!$A$2:$E$127,5,FALSE),""),""))</f>
        <v/>
      </c>
      <c r="I25" s="8">
        <f>IF(OR(H25="",E25=""),"",IFERROR(INDEX(Tarieven!$B$2:$E$5,MATCH(E25,Tarieven!$A$2:$A$5,0),IF(F25="Elektrisch",3,1)),""))</f>
        <v/>
      </c>
      <c r="J25" s="8">
        <f>IF(OR(H25="",E25=""),"",IFERROR(INDEX(Tarieven!$B$2:$E$5,MATCH(E25,Tarieven!$A$2:$A$5,0),IF(F25="Elektrisch",4,2)),""))</f>
        <v/>
      </c>
      <c r="K25" s="9">
        <f>IF(I25="","",ROUND(H25*I25/100,2))</f>
        <v/>
      </c>
      <c r="L25" s="9">
        <f>IF(J25="","",ROUND(H25*J25/100,2))</f>
        <v/>
      </c>
      <c r="M25" s="10">
        <f>IF(OR(K25="",D25=""),"",K25*D25*Tarieven!$B$7)</f>
        <v/>
      </c>
      <c r="N25" s="10">
        <f>IF(OR(L25="",D25=""),"",L25*D25*Tarieven!$B$7)</f>
        <v/>
      </c>
      <c r="O25" s="10">
        <f>IF(OR(M25="",N25=""),"",N25-M25)</f>
        <v/>
      </c>
      <c r="P25" s="9">
        <f>IF(OR(K25="",G25="",G25=0),"",ROUND(K25/G25,2))</f>
        <v/>
      </c>
      <c r="Q25" s="9">
        <f>IF(OR(L25="",G25="",G25=0),"",ROUND(L25/G25,2))</f>
        <v/>
      </c>
    </row>
    <row r="26">
      <c r="A26" s="6" t="n"/>
      <c r="B26" s="6" t="n"/>
      <c r="C26" s="7" t="n"/>
      <c r="D26" s="6" t="n"/>
      <c r="E26" s="6" t="n"/>
      <c r="F26" s="6" t="n"/>
      <c r="G26" s="6" t="n"/>
      <c r="H26" s="8">
        <f>IF(C26&lt;&gt;"",C26,IF(B26&lt;&gt;"",IFERROR(VLOOKUP(B26,Routes!$A$2:$E$127,5,FALSE),""),""))</f>
        <v/>
      </c>
      <c r="I26" s="8">
        <f>IF(OR(H26="",E26=""),"",IFERROR(INDEX(Tarieven!$B$2:$E$5,MATCH(E26,Tarieven!$A$2:$A$5,0),IF(F26="Elektrisch",3,1)),""))</f>
        <v/>
      </c>
      <c r="J26" s="8">
        <f>IF(OR(H26="",E26=""),"",IFERROR(INDEX(Tarieven!$B$2:$E$5,MATCH(E26,Tarieven!$A$2:$A$5,0),IF(F26="Elektrisch",4,2)),""))</f>
        <v/>
      </c>
      <c r="K26" s="9">
        <f>IF(I26="","",ROUND(H26*I26/100,2))</f>
        <v/>
      </c>
      <c r="L26" s="9">
        <f>IF(J26="","",ROUND(H26*J26/100,2))</f>
        <v/>
      </c>
      <c r="M26" s="10">
        <f>IF(OR(K26="",D26=""),"",K26*D26*Tarieven!$B$7)</f>
        <v/>
      </c>
      <c r="N26" s="10">
        <f>IF(OR(L26="",D26=""),"",L26*D26*Tarieven!$B$7)</f>
        <v/>
      </c>
      <c r="O26" s="10">
        <f>IF(OR(M26="",N26=""),"",N26-M26)</f>
        <v/>
      </c>
      <c r="P26" s="9">
        <f>IF(OR(K26="",G26="",G26=0),"",ROUND(K26/G26,2))</f>
        <v/>
      </c>
      <c r="Q26" s="9">
        <f>IF(OR(L26="",G26="",G26=0),"",ROUND(L26/G26,2))</f>
        <v/>
      </c>
    </row>
    <row r="27">
      <c r="A27" s="6" t="n"/>
      <c r="B27" s="6" t="n"/>
      <c r="C27" s="7" t="n"/>
      <c r="D27" s="6" t="n"/>
      <c r="E27" s="6" t="n"/>
      <c r="F27" s="6" t="n"/>
      <c r="G27" s="6" t="n"/>
      <c r="H27" s="8">
        <f>IF(C27&lt;&gt;"",C27,IF(B27&lt;&gt;"",IFERROR(VLOOKUP(B27,Routes!$A$2:$E$127,5,FALSE),""),""))</f>
        <v/>
      </c>
      <c r="I27" s="8">
        <f>IF(OR(H27="",E27=""),"",IFERROR(INDEX(Tarieven!$B$2:$E$5,MATCH(E27,Tarieven!$A$2:$A$5,0),IF(F27="Elektrisch",3,1)),""))</f>
        <v/>
      </c>
      <c r="J27" s="8">
        <f>IF(OR(H27="",E27=""),"",IFERROR(INDEX(Tarieven!$B$2:$E$5,MATCH(E27,Tarieven!$A$2:$A$5,0),IF(F27="Elektrisch",4,2)),""))</f>
        <v/>
      </c>
      <c r="K27" s="9">
        <f>IF(I27="","",ROUND(H27*I27/100,2))</f>
        <v/>
      </c>
      <c r="L27" s="9">
        <f>IF(J27="","",ROUND(H27*J27/100,2))</f>
        <v/>
      </c>
      <c r="M27" s="10">
        <f>IF(OR(K27="",D27=""),"",K27*D27*Tarieven!$B$7)</f>
        <v/>
      </c>
      <c r="N27" s="10">
        <f>IF(OR(L27="",D27=""),"",L27*D27*Tarieven!$B$7)</f>
        <v/>
      </c>
      <c r="O27" s="10">
        <f>IF(OR(M27="",N27=""),"",N27-M27)</f>
        <v/>
      </c>
      <c r="P27" s="9">
        <f>IF(OR(K27="",G27="",G27=0),"",ROUND(K27/G27,2))</f>
        <v/>
      </c>
      <c r="Q27" s="9">
        <f>IF(OR(L27="",G27="",G27=0),"",ROUND(L27/G27,2))</f>
        <v/>
      </c>
    </row>
    <row r="28">
      <c r="A28" s="6" t="n"/>
      <c r="B28" s="6" t="n"/>
      <c r="C28" s="7" t="n"/>
      <c r="D28" s="6" t="n"/>
      <c r="E28" s="6" t="n"/>
      <c r="F28" s="6" t="n"/>
      <c r="G28" s="6" t="n"/>
      <c r="H28" s="8">
        <f>IF(C28&lt;&gt;"",C28,IF(B28&lt;&gt;"",IFERROR(VLOOKUP(B28,Routes!$A$2:$E$127,5,FALSE),""),""))</f>
        <v/>
      </c>
      <c r="I28" s="8">
        <f>IF(OR(H28="",E28=""),"",IFERROR(INDEX(Tarieven!$B$2:$E$5,MATCH(E28,Tarieven!$A$2:$A$5,0),IF(F28="Elektrisch",3,1)),""))</f>
        <v/>
      </c>
      <c r="J28" s="8">
        <f>IF(OR(H28="",E28=""),"",IFERROR(INDEX(Tarieven!$B$2:$E$5,MATCH(E28,Tarieven!$A$2:$A$5,0),IF(F28="Elektrisch",4,2)),""))</f>
        <v/>
      </c>
      <c r="K28" s="9">
        <f>IF(I28="","",ROUND(H28*I28/100,2))</f>
        <v/>
      </c>
      <c r="L28" s="9">
        <f>IF(J28="","",ROUND(H28*J28/100,2))</f>
        <v/>
      </c>
      <c r="M28" s="10">
        <f>IF(OR(K28="",D28=""),"",K28*D28*Tarieven!$B$7)</f>
        <v/>
      </c>
      <c r="N28" s="10">
        <f>IF(OR(L28="",D28=""),"",L28*D28*Tarieven!$B$7)</f>
        <v/>
      </c>
      <c r="O28" s="10">
        <f>IF(OR(M28="",N28=""),"",N28-M28)</f>
        <v/>
      </c>
      <c r="P28" s="9">
        <f>IF(OR(K28="",G28="",G28=0),"",ROUND(K28/G28,2))</f>
        <v/>
      </c>
      <c r="Q28" s="9">
        <f>IF(OR(L28="",G28="",G28=0),"",ROUND(L28/G28,2))</f>
        <v/>
      </c>
    </row>
    <row r="29">
      <c r="A29" s="6" t="n"/>
      <c r="B29" s="6" t="n"/>
      <c r="C29" s="7" t="n"/>
      <c r="D29" s="6" t="n"/>
      <c r="E29" s="6" t="n"/>
      <c r="F29" s="6" t="n"/>
      <c r="G29" s="6" t="n"/>
      <c r="H29" s="8">
        <f>IF(C29&lt;&gt;"",C29,IF(B29&lt;&gt;"",IFERROR(VLOOKUP(B29,Routes!$A$2:$E$127,5,FALSE),""),""))</f>
        <v/>
      </c>
      <c r="I29" s="8">
        <f>IF(OR(H29="",E29=""),"",IFERROR(INDEX(Tarieven!$B$2:$E$5,MATCH(E29,Tarieven!$A$2:$A$5,0),IF(F29="Elektrisch",3,1)),""))</f>
        <v/>
      </c>
      <c r="J29" s="8">
        <f>IF(OR(H29="",E29=""),"",IFERROR(INDEX(Tarieven!$B$2:$E$5,MATCH(E29,Tarieven!$A$2:$A$5,0),IF(F29="Elektrisch",4,2)),""))</f>
        <v/>
      </c>
      <c r="K29" s="9">
        <f>IF(I29="","",ROUND(H29*I29/100,2))</f>
        <v/>
      </c>
      <c r="L29" s="9">
        <f>IF(J29="","",ROUND(H29*J29/100,2))</f>
        <v/>
      </c>
      <c r="M29" s="10">
        <f>IF(OR(K29="",D29=""),"",K29*D29*Tarieven!$B$7)</f>
        <v/>
      </c>
      <c r="N29" s="10">
        <f>IF(OR(L29="",D29=""),"",L29*D29*Tarieven!$B$7)</f>
        <v/>
      </c>
      <c r="O29" s="10">
        <f>IF(OR(M29="",N29=""),"",N29-M29)</f>
        <v/>
      </c>
      <c r="P29" s="9">
        <f>IF(OR(K29="",G29="",G29=0),"",ROUND(K29/G29,2))</f>
        <v/>
      </c>
      <c r="Q29" s="9">
        <f>IF(OR(L29="",G29="",G29=0),"",ROUND(L29/G29,2))</f>
        <v/>
      </c>
    </row>
    <row r="30">
      <c r="A30" s="6" t="n"/>
      <c r="B30" s="6" t="n"/>
      <c r="C30" s="7" t="n"/>
      <c r="D30" s="6" t="n"/>
      <c r="E30" s="6" t="n"/>
      <c r="F30" s="6" t="n"/>
      <c r="G30" s="6" t="n"/>
      <c r="H30" s="8">
        <f>IF(C30&lt;&gt;"",C30,IF(B30&lt;&gt;"",IFERROR(VLOOKUP(B30,Routes!$A$2:$E$127,5,FALSE),""),""))</f>
        <v/>
      </c>
      <c r="I30" s="8">
        <f>IF(OR(H30="",E30=""),"",IFERROR(INDEX(Tarieven!$B$2:$E$5,MATCH(E30,Tarieven!$A$2:$A$5,0),IF(F30="Elektrisch",3,1)),""))</f>
        <v/>
      </c>
      <c r="J30" s="8">
        <f>IF(OR(H30="",E30=""),"",IFERROR(INDEX(Tarieven!$B$2:$E$5,MATCH(E30,Tarieven!$A$2:$A$5,0),IF(F30="Elektrisch",4,2)),""))</f>
        <v/>
      </c>
      <c r="K30" s="9">
        <f>IF(I30="","",ROUND(H30*I30/100,2))</f>
        <v/>
      </c>
      <c r="L30" s="9">
        <f>IF(J30="","",ROUND(H30*J30/100,2))</f>
        <v/>
      </c>
      <c r="M30" s="10">
        <f>IF(OR(K30="",D30=""),"",K30*D30*Tarieven!$B$7)</f>
        <v/>
      </c>
      <c r="N30" s="10">
        <f>IF(OR(L30="",D30=""),"",L30*D30*Tarieven!$B$7)</f>
        <v/>
      </c>
      <c r="O30" s="10">
        <f>IF(OR(M30="",N30=""),"",N30-M30)</f>
        <v/>
      </c>
      <c r="P30" s="9">
        <f>IF(OR(K30="",G30="",G30=0),"",ROUND(K30/G30,2))</f>
        <v/>
      </c>
      <c r="Q30" s="9">
        <f>IF(OR(L30="",G30="",G30=0),"",ROUND(L30/G30,2))</f>
        <v/>
      </c>
    </row>
    <row r="31">
      <c r="A31" s="6" t="n"/>
      <c r="B31" s="6" t="n"/>
      <c r="C31" s="7" t="n"/>
      <c r="D31" s="6" t="n"/>
      <c r="E31" s="6" t="n"/>
      <c r="F31" s="6" t="n"/>
      <c r="G31" s="6" t="n"/>
      <c r="H31" s="8">
        <f>IF(C31&lt;&gt;"",C31,IF(B31&lt;&gt;"",IFERROR(VLOOKUP(B31,Routes!$A$2:$E$127,5,FALSE),""),""))</f>
        <v/>
      </c>
      <c r="I31" s="8">
        <f>IF(OR(H31="",E31=""),"",IFERROR(INDEX(Tarieven!$B$2:$E$5,MATCH(E31,Tarieven!$A$2:$A$5,0),IF(F31="Elektrisch",3,1)),""))</f>
        <v/>
      </c>
      <c r="J31" s="8">
        <f>IF(OR(H31="",E31=""),"",IFERROR(INDEX(Tarieven!$B$2:$E$5,MATCH(E31,Tarieven!$A$2:$A$5,0),IF(F31="Elektrisch",4,2)),""))</f>
        <v/>
      </c>
      <c r="K31" s="9">
        <f>IF(I31="","",ROUND(H31*I31/100,2))</f>
        <v/>
      </c>
      <c r="L31" s="9">
        <f>IF(J31="","",ROUND(H31*J31/100,2))</f>
        <v/>
      </c>
      <c r="M31" s="10">
        <f>IF(OR(K31="",D31=""),"",K31*D31*Tarieven!$B$7)</f>
        <v/>
      </c>
      <c r="N31" s="10">
        <f>IF(OR(L31="",D31=""),"",L31*D31*Tarieven!$B$7)</f>
        <v/>
      </c>
      <c r="O31" s="10">
        <f>IF(OR(M31="",N31=""),"",N31-M31)</f>
        <v/>
      </c>
      <c r="P31" s="9">
        <f>IF(OR(K31="",G31="",G31=0),"",ROUND(K31/G31,2))</f>
        <v/>
      </c>
      <c r="Q31" s="9">
        <f>IF(OR(L31="",G31="",G31=0),"",ROUND(L31/G31,2))</f>
        <v/>
      </c>
    </row>
    <row r="32">
      <c r="A32" s="6" t="n"/>
      <c r="B32" s="6" t="n"/>
      <c r="C32" s="7" t="n"/>
      <c r="D32" s="6" t="n"/>
      <c r="E32" s="6" t="n"/>
      <c r="F32" s="6" t="n"/>
      <c r="G32" s="6" t="n"/>
      <c r="H32" s="8">
        <f>IF(C32&lt;&gt;"",C32,IF(B32&lt;&gt;"",IFERROR(VLOOKUP(B32,Routes!$A$2:$E$127,5,FALSE),""),""))</f>
        <v/>
      </c>
      <c r="I32" s="8">
        <f>IF(OR(H32="",E32=""),"",IFERROR(INDEX(Tarieven!$B$2:$E$5,MATCH(E32,Tarieven!$A$2:$A$5,0),IF(F32="Elektrisch",3,1)),""))</f>
        <v/>
      </c>
      <c r="J32" s="8">
        <f>IF(OR(H32="",E32=""),"",IFERROR(INDEX(Tarieven!$B$2:$E$5,MATCH(E32,Tarieven!$A$2:$A$5,0),IF(F32="Elektrisch",4,2)),""))</f>
        <v/>
      </c>
      <c r="K32" s="9">
        <f>IF(I32="","",ROUND(H32*I32/100,2))</f>
        <v/>
      </c>
      <c r="L32" s="9">
        <f>IF(J32="","",ROUND(H32*J32/100,2))</f>
        <v/>
      </c>
      <c r="M32" s="10">
        <f>IF(OR(K32="",D32=""),"",K32*D32*Tarieven!$B$7)</f>
        <v/>
      </c>
      <c r="N32" s="10">
        <f>IF(OR(L32="",D32=""),"",L32*D32*Tarieven!$B$7)</f>
        <v/>
      </c>
      <c r="O32" s="10">
        <f>IF(OR(M32="",N32=""),"",N32-M32)</f>
        <v/>
      </c>
      <c r="P32" s="9">
        <f>IF(OR(K32="",G32="",G32=0),"",ROUND(K32/G32,2))</f>
        <v/>
      </c>
      <c r="Q32" s="9">
        <f>IF(OR(L32="",G32="",G32=0),"",ROUND(L32/G32,2))</f>
        <v/>
      </c>
    </row>
    <row r="33">
      <c r="A33" s="6" t="n"/>
      <c r="B33" s="6" t="n"/>
      <c r="C33" s="7" t="n"/>
      <c r="D33" s="6" t="n"/>
      <c r="E33" s="6" t="n"/>
      <c r="F33" s="6" t="n"/>
      <c r="G33" s="6" t="n"/>
      <c r="H33" s="8">
        <f>IF(C33&lt;&gt;"",C33,IF(B33&lt;&gt;"",IFERROR(VLOOKUP(B33,Routes!$A$2:$E$127,5,FALSE),""),""))</f>
        <v/>
      </c>
      <c r="I33" s="8">
        <f>IF(OR(H33="",E33=""),"",IFERROR(INDEX(Tarieven!$B$2:$E$5,MATCH(E33,Tarieven!$A$2:$A$5,0),IF(F33="Elektrisch",3,1)),""))</f>
        <v/>
      </c>
      <c r="J33" s="8">
        <f>IF(OR(H33="",E33=""),"",IFERROR(INDEX(Tarieven!$B$2:$E$5,MATCH(E33,Tarieven!$A$2:$A$5,0),IF(F33="Elektrisch",4,2)),""))</f>
        <v/>
      </c>
      <c r="K33" s="9">
        <f>IF(I33="","",ROUND(H33*I33/100,2))</f>
        <v/>
      </c>
      <c r="L33" s="9">
        <f>IF(J33="","",ROUND(H33*J33/100,2))</f>
        <v/>
      </c>
      <c r="M33" s="10">
        <f>IF(OR(K33="",D33=""),"",K33*D33*Tarieven!$B$7)</f>
        <v/>
      </c>
      <c r="N33" s="10">
        <f>IF(OR(L33="",D33=""),"",L33*D33*Tarieven!$B$7)</f>
        <v/>
      </c>
      <c r="O33" s="10">
        <f>IF(OR(M33="",N33=""),"",N33-M33)</f>
        <v/>
      </c>
      <c r="P33" s="9">
        <f>IF(OR(K33="",G33="",G33=0),"",ROUND(K33/G33,2))</f>
        <v/>
      </c>
      <c r="Q33" s="9">
        <f>IF(OR(L33="",G33="",G33=0),"",ROUND(L33/G33,2))</f>
        <v/>
      </c>
    </row>
    <row r="34">
      <c r="A34" s="6" t="n"/>
      <c r="B34" s="6" t="n"/>
      <c r="C34" s="7" t="n"/>
      <c r="D34" s="6" t="n"/>
      <c r="E34" s="6" t="n"/>
      <c r="F34" s="6" t="n"/>
      <c r="G34" s="6" t="n"/>
      <c r="H34" s="8">
        <f>IF(C34&lt;&gt;"",C34,IF(B34&lt;&gt;"",IFERROR(VLOOKUP(B34,Routes!$A$2:$E$127,5,FALSE),""),""))</f>
        <v/>
      </c>
      <c r="I34" s="8">
        <f>IF(OR(H34="",E34=""),"",IFERROR(INDEX(Tarieven!$B$2:$E$5,MATCH(E34,Tarieven!$A$2:$A$5,0),IF(F34="Elektrisch",3,1)),""))</f>
        <v/>
      </c>
      <c r="J34" s="8">
        <f>IF(OR(H34="",E34=""),"",IFERROR(INDEX(Tarieven!$B$2:$E$5,MATCH(E34,Tarieven!$A$2:$A$5,0),IF(F34="Elektrisch",4,2)),""))</f>
        <v/>
      </c>
      <c r="K34" s="9">
        <f>IF(I34="","",ROUND(H34*I34/100,2))</f>
        <v/>
      </c>
      <c r="L34" s="9">
        <f>IF(J34="","",ROUND(H34*J34/100,2))</f>
        <v/>
      </c>
      <c r="M34" s="10">
        <f>IF(OR(K34="",D34=""),"",K34*D34*Tarieven!$B$7)</f>
        <v/>
      </c>
      <c r="N34" s="10">
        <f>IF(OR(L34="",D34=""),"",L34*D34*Tarieven!$B$7)</f>
        <v/>
      </c>
      <c r="O34" s="10">
        <f>IF(OR(M34="",N34=""),"",N34-M34)</f>
        <v/>
      </c>
      <c r="P34" s="9">
        <f>IF(OR(K34="",G34="",G34=0),"",ROUND(K34/G34,2))</f>
        <v/>
      </c>
      <c r="Q34" s="9">
        <f>IF(OR(L34="",G34="",G34=0),"",ROUND(L34/G34,2))</f>
        <v/>
      </c>
    </row>
    <row r="35">
      <c r="A35" s="6" t="n"/>
      <c r="B35" s="6" t="n"/>
      <c r="C35" s="7" t="n"/>
      <c r="D35" s="6" t="n"/>
      <c r="E35" s="6" t="n"/>
      <c r="F35" s="6" t="n"/>
      <c r="G35" s="6" t="n"/>
      <c r="H35" s="8">
        <f>IF(C35&lt;&gt;"",C35,IF(B35&lt;&gt;"",IFERROR(VLOOKUP(B35,Routes!$A$2:$E$127,5,FALSE),""),""))</f>
        <v/>
      </c>
      <c r="I35" s="8">
        <f>IF(OR(H35="",E35=""),"",IFERROR(INDEX(Tarieven!$B$2:$E$5,MATCH(E35,Tarieven!$A$2:$A$5,0),IF(F35="Elektrisch",3,1)),""))</f>
        <v/>
      </c>
      <c r="J35" s="8">
        <f>IF(OR(H35="",E35=""),"",IFERROR(INDEX(Tarieven!$B$2:$E$5,MATCH(E35,Tarieven!$A$2:$A$5,0),IF(F35="Elektrisch",4,2)),""))</f>
        <v/>
      </c>
      <c r="K35" s="9">
        <f>IF(I35="","",ROUND(H35*I35/100,2))</f>
        <v/>
      </c>
      <c r="L35" s="9">
        <f>IF(J35="","",ROUND(H35*J35/100,2))</f>
        <v/>
      </c>
      <c r="M35" s="10">
        <f>IF(OR(K35="",D35=""),"",K35*D35*Tarieven!$B$7)</f>
        <v/>
      </c>
      <c r="N35" s="10">
        <f>IF(OR(L35="",D35=""),"",L35*D35*Tarieven!$B$7)</f>
        <v/>
      </c>
      <c r="O35" s="10">
        <f>IF(OR(M35="",N35=""),"",N35-M35)</f>
        <v/>
      </c>
      <c r="P35" s="9">
        <f>IF(OR(K35="",G35="",G35=0),"",ROUND(K35/G35,2))</f>
        <v/>
      </c>
      <c r="Q35" s="9">
        <f>IF(OR(L35="",G35="",G35=0),"",ROUND(L35/G35,2))</f>
        <v/>
      </c>
    </row>
    <row r="36">
      <c r="A36" s="6" t="n"/>
      <c r="B36" s="6" t="n"/>
      <c r="C36" s="7" t="n"/>
      <c r="D36" s="6" t="n"/>
      <c r="E36" s="6" t="n"/>
      <c r="F36" s="6" t="n"/>
      <c r="G36" s="6" t="n"/>
      <c r="H36" s="8">
        <f>IF(C36&lt;&gt;"",C36,IF(B36&lt;&gt;"",IFERROR(VLOOKUP(B36,Routes!$A$2:$E$127,5,FALSE),""),""))</f>
        <v/>
      </c>
      <c r="I36" s="8">
        <f>IF(OR(H36="",E36=""),"",IFERROR(INDEX(Tarieven!$B$2:$E$5,MATCH(E36,Tarieven!$A$2:$A$5,0),IF(F36="Elektrisch",3,1)),""))</f>
        <v/>
      </c>
      <c r="J36" s="8">
        <f>IF(OR(H36="",E36=""),"",IFERROR(INDEX(Tarieven!$B$2:$E$5,MATCH(E36,Tarieven!$A$2:$A$5,0),IF(F36="Elektrisch",4,2)),""))</f>
        <v/>
      </c>
      <c r="K36" s="9">
        <f>IF(I36="","",ROUND(H36*I36/100,2))</f>
        <v/>
      </c>
      <c r="L36" s="9">
        <f>IF(J36="","",ROUND(H36*J36/100,2))</f>
        <v/>
      </c>
      <c r="M36" s="10">
        <f>IF(OR(K36="",D36=""),"",K36*D36*Tarieven!$B$7)</f>
        <v/>
      </c>
      <c r="N36" s="10">
        <f>IF(OR(L36="",D36=""),"",L36*D36*Tarieven!$B$7)</f>
        <v/>
      </c>
      <c r="O36" s="10">
        <f>IF(OR(M36="",N36=""),"",N36-M36)</f>
        <v/>
      </c>
      <c r="P36" s="9">
        <f>IF(OR(K36="",G36="",G36=0),"",ROUND(K36/G36,2))</f>
        <v/>
      </c>
      <c r="Q36" s="9">
        <f>IF(OR(L36="",G36="",G36=0),"",ROUND(L36/G36,2))</f>
        <v/>
      </c>
    </row>
    <row r="37">
      <c r="A37" s="6" t="n"/>
      <c r="B37" s="6" t="n"/>
      <c r="C37" s="7" t="n"/>
      <c r="D37" s="6" t="n"/>
      <c r="E37" s="6" t="n"/>
      <c r="F37" s="6" t="n"/>
      <c r="G37" s="6" t="n"/>
      <c r="H37" s="8">
        <f>IF(C37&lt;&gt;"",C37,IF(B37&lt;&gt;"",IFERROR(VLOOKUP(B37,Routes!$A$2:$E$127,5,FALSE),""),""))</f>
        <v/>
      </c>
      <c r="I37" s="8">
        <f>IF(OR(H37="",E37=""),"",IFERROR(INDEX(Tarieven!$B$2:$E$5,MATCH(E37,Tarieven!$A$2:$A$5,0),IF(F37="Elektrisch",3,1)),""))</f>
        <v/>
      </c>
      <c r="J37" s="8">
        <f>IF(OR(H37="",E37=""),"",IFERROR(INDEX(Tarieven!$B$2:$E$5,MATCH(E37,Tarieven!$A$2:$A$5,0),IF(F37="Elektrisch",4,2)),""))</f>
        <v/>
      </c>
      <c r="K37" s="9">
        <f>IF(I37="","",ROUND(H37*I37/100,2))</f>
        <v/>
      </c>
      <c r="L37" s="9">
        <f>IF(J37="","",ROUND(H37*J37/100,2))</f>
        <v/>
      </c>
      <c r="M37" s="10">
        <f>IF(OR(K37="",D37=""),"",K37*D37*Tarieven!$B$7)</f>
        <v/>
      </c>
      <c r="N37" s="10">
        <f>IF(OR(L37="",D37=""),"",L37*D37*Tarieven!$B$7)</f>
        <v/>
      </c>
      <c r="O37" s="10">
        <f>IF(OR(M37="",N37=""),"",N37-M37)</f>
        <v/>
      </c>
      <c r="P37" s="9">
        <f>IF(OR(K37="",G37="",G37=0),"",ROUND(K37/G37,2))</f>
        <v/>
      </c>
      <c r="Q37" s="9">
        <f>IF(OR(L37="",G37="",G37=0),"",ROUND(L37/G37,2))</f>
        <v/>
      </c>
    </row>
    <row r="38">
      <c r="A38" s="6" t="n"/>
      <c r="B38" s="6" t="n"/>
      <c r="C38" s="7" t="n"/>
      <c r="D38" s="6" t="n"/>
      <c r="E38" s="6" t="n"/>
      <c r="F38" s="6" t="n"/>
      <c r="G38" s="6" t="n"/>
      <c r="H38" s="8">
        <f>IF(C38&lt;&gt;"",C38,IF(B38&lt;&gt;"",IFERROR(VLOOKUP(B38,Routes!$A$2:$E$127,5,FALSE),""),""))</f>
        <v/>
      </c>
      <c r="I38" s="8">
        <f>IF(OR(H38="",E38=""),"",IFERROR(INDEX(Tarieven!$B$2:$E$5,MATCH(E38,Tarieven!$A$2:$A$5,0),IF(F38="Elektrisch",3,1)),""))</f>
        <v/>
      </c>
      <c r="J38" s="8">
        <f>IF(OR(H38="",E38=""),"",IFERROR(INDEX(Tarieven!$B$2:$E$5,MATCH(E38,Tarieven!$A$2:$A$5,0),IF(F38="Elektrisch",4,2)),""))</f>
        <v/>
      </c>
      <c r="K38" s="9">
        <f>IF(I38="","",ROUND(H38*I38/100,2))</f>
        <v/>
      </c>
      <c r="L38" s="9">
        <f>IF(J38="","",ROUND(H38*J38/100,2))</f>
        <v/>
      </c>
      <c r="M38" s="10">
        <f>IF(OR(K38="",D38=""),"",K38*D38*Tarieven!$B$7)</f>
        <v/>
      </c>
      <c r="N38" s="10">
        <f>IF(OR(L38="",D38=""),"",L38*D38*Tarieven!$B$7)</f>
        <v/>
      </c>
      <c r="O38" s="10">
        <f>IF(OR(M38="",N38=""),"",N38-M38)</f>
        <v/>
      </c>
      <c r="P38" s="9">
        <f>IF(OR(K38="",G38="",G38=0),"",ROUND(K38/G38,2))</f>
        <v/>
      </c>
      <c r="Q38" s="9">
        <f>IF(OR(L38="",G38="",G38=0),"",ROUND(L38/G38,2))</f>
        <v/>
      </c>
    </row>
    <row r="39">
      <c r="A39" s="6" t="n"/>
      <c r="B39" s="6" t="n"/>
      <c r="C39" s="7" t="n"/>
      <c r="D39" s="6" t="n"/>
      <c r="E39" s="6" t="n"/>
      <c r="F39" s="6" t="n"/>
      <c r="G39" s="6" t="n"/>
      <c r="H39" s="8">
        <f>IF(C39&lt;&gt;"",C39,IF(B39&lt;&gt;"",IFERROR(VLOOKUP(B39,Routes!$A$2:$E$127,5,FALSE),""),""))</f>
        <v/>
      </c>
      <c r="I39" s="8">
        <f>IF(OR(H39="",E39=""),"",IFERROR(INDEX(Tarieven!$B$2:$E$5,MATCH(E39,Tarieven!$A$2:$A$5,0),IF(F39="Elektrisch",3,1)),""))</f>
        <v/>
      </c>
      <c r="J39" s="8">
        <f>IF(OR(H39="",E39=""),"",IFERROR(INDEX(Tarieven!$B$2:$E$5,MATCH(E39,Tarieven!$A$2:$A$5,0),IF(F39="Elektrisch",4,2)),""))</f>
        <v/>
      </c>
      <c r="K39" s="9">
        <f>IF(I39="","",ROUND(H39*I39/100,2))</f>
        <v/>
      </c>
      <c r="L39" s="9">
        <f>IF(J39="","",ROUND(H39*J39/100,2))</f>
        <v/>
      </c>
      <c r="M39" s="10">
        <f>IF(OR(K39="",D39=""),"",K39*D39*Tarieven!$B$7)</f>
        <v/>
      </c>
      <c r="N39" s="10">
        <f>IF(OR(L39="",D39=""),"",L39*D39*Tarieven!$B$7)</f>
        <v/>
      </c>
      <c r="O39" s="10">
        <f>IF(OR(M39="",N39=""),"",N39-M39)</f>
        <v/>
      </c>
      <c r="P39" s="9">
        <f>IF(OR(K39="",G39="",G39=0),"",ROUND(K39/G39,2))</f>
        <v/>
      </c>
      <c r="Q39" s="9">
        <f>IF(OR(L39="",G39="",G39=0),"",ROUND(L39/G39,2))</f>
        <v/>
      </c>
    </row>
    <row r="40">
      <c r="A40" s="6" t="n"/>
      <c r="B40" s="6" t="n"/>
      <c r="C40" s="7" t="n"/>
      <c r="D40" s="6" t="n"/>
      <c r="E40" s="6" t="n"/>
      <c r="F40" s="6" t="n"/>
      <c r="G40" s="6" t="n"/>
      <c r="H40" s="8">
        <f>IF(C40&lt;&gt;"",C40,IF(B40&lt;&gt;"",IFERROR(VLOOKUP(B40,Routes!$A$2:$E$127,5,FALSE),""),""))</f>
        <v/>
      </c>
      <c r="I40" s="8">
        <f>IF(OR(H40="",E40=""),"",IFERROR(INDEX(Tarieven!$B$2:$E$5,MATCH(E40,Tarieven!$A$2:$A$5,0),IF(F40="Elektrisch",3,1)),""))</f>
        <v/>
      </c>
      <c r="J40" s="8">
        <f>IF(OR(H40="",E40=""),"",IFERROR(INDEX(Tarieven!$B$2:$E$5,MATCH(E40,Tarieven!$A$2:$A$5,0),IF(F40="Elektrisch",4,2)),""))</f>
        <v/>
      </c>
      <c r="K40" s="9">
        <f>IF(I40="","",ROUND(H40*I40/100,2))</f>
        <v/>
      </c>
      <c r="L40" s="9">
        <f>IF(J40="","",ROUND(H40*J40/100,2))</f>
        <v/>
      </c>
      <c r="M40" s="10">
        <f>IF(OR(K40="",D40=""),"",K40*D40*Tarieven!$B$7)</f>
        <v/>
      </c>
      <c r="N40" s="10">
        <f>IF(OR(L40="",D40=""),"",L40*D40*Tarieven!$B$7)</f>
        <v/>
      </c>
      <c r="O40" s="10">
        <f>IF(OR(M40="",N40=""),"",N40-M40)</f>
        <v/>
      </c>
      <c r="P40" s="9">
        <f>IF(OR(K40="",G40="",G40=0),"",ROUND(K40/G40,2))</f>
        <v/>
      </c>
      <c r="Q40" s="9">
        <f>IF(OR(L40="",G40="",G40=0),"",ROUND(L40/G40,2))</f>
        <v/>
      </c>
    </row>
    <row r="41">
      <c r="A41" s="6" t="n"/>
      <c r="B41" s="6" t="n"/>
      <c r="C41" s="7" t="n"/>
      <c r="D41" s="6" t="n"/>
      <c r="E41" s="6" t="n"/>
      <c r="F41" s="6" t="n"/>
      <c r="G41" s="6" t="n"/>
      <c r="H41" s="8">
        <f>IF(C41&lt;&gt;"",C41,IF(B41&lt;&gt;"",IFERROR(VLOOKUP(B41,Routes!$A$2:$E$127,5,FALSE),""),""))</f>
        <v/>
      </c>
      <c r="I41" s="8">
        <f>IF(OR(H41="",E41=""),"",IFERROR(INDEX(Tarieven!$B$2:$E$5,MATCH(E41,Tarieven!$A$2:$A$5,0),IF(F41="Elektrisch",3,1)),""))</f>
        <v/>
      </c>
      <c r="J41" s="8">
        <f>IF(OR(H41="",E41=""),"",IFERROR(INDEX(Tarieven!$B$2:$E$5,MATCH(E41,Tarieven!$A$2:$A$5,0),IF(F41="Elektrisch",4,2)),""))</f>
        <v/>
      </c>
      <c r="K41" s="9">
        <f>IF(I41="","",ROUND(H41*I41/100,2))</f>
        <v/>
      </c>
      <c r="L41" s="9">
        <f>IF(J41="","",ROUND(H41*J41/100,2))</f>
        <v/>
      </c>
      <c r="M41" s="10">
        <f>IF(OR(K41="",D41=""),"",K41*D41*Tarieven!$B$7)</f>
        <v/>
      </c>
      <c r="N41" s="10">
        <f>IF(OR(L41="",D41=""),"",L41*D41*Tarieven!$B$7)</f>
        <v/>
      </c>
      <c r="O41" s="10">
        <f>IF(OR(M41="",N41=""),"",N41-M41)</f>
        <v/>
      </c>
      <c r="P41" s="9">
        <f>IF(OR(K41="",G41="",G41=0),"",ROUND(K41/G41,2))</f>
        <v/>
      </c>
      <c r="Q41" s="9">
        <f>IF(OR(L41="",G41="",G41=0),"",ROUND(L41/G41,2))</f>
        <v/>
      </c>
    </row>
    <row r="42">
      <c r="A42" s="6" t="n"/>
      <c r="B42" s="6" t="n"/>
      <c r="C42" s="7" t="n"/>
      <c r="D42" s="6" t="n"/>
      <c r="E42" s="6" t="n"/>
      <c r="F42" s="6" t="n"/>
      <c r="G42" s="6" t="n"/>
      <c r="H42" s="8">
        <f>IF(C42&lt;&gt;"",C42,IF(B42&lt;&gt;"",IFERROR(VLOOKUP(B42,Routes!$A$2:$E$127,5,FALSE),""),""))</f>
        <v/>
      </c>
      <c r="I42" s="8">
        <f>IF(OR(H42="",E42=""),"",IFERROR(INDEX(Tarieven!$B$2:$E$5,MATCH(E42,Tarieven!$A$2:$A$5,0),IF(F42="Elektrisch",3,1)),""))</f>
        <v/>
      </c>
      <c r="J42" s="8">
        <f>IF(OR(H42="",E42=""),"",IFERROR(INDEX(Tarieven!$B$2:$E$5,MATCH(E42,Tarieven!$A$2:$A$5,0),IF(F42="Elektrisch",4,2)),""))</f>
        <v/>
      </c>
      <c r="K42" s="9">
        <f>IF(I42="","",ROUND(H42*I42/100,2))</f>
        <v/>
      </c>
      <c r="L42" s="9">
        <f>IF(J42="","",ROUND(H42*J42/100,2))</f>
        <v/>
      </c>
      <c r="M42" s="10">
        <f>IF(OR(K42="",D42=""),"",K42*D42*Tarieven!$B$7)</f>
        <v/>
      </c>
      <c r="N42" s="10">
        <f>IF(OR(L42="",D42=""),"",L42*D42*Tarieven!$B$7)</f>
        <v/>
      </c>
      <c r="O42" s="10">
        <f>IF(OR(M42="",N42=""),"",N42-M42)</f>
        <v/>
      </c>
      <c r="P42" s="9">
        <f>IF(OR(K42="",G42="",G42=0),"",ROUND(K42/G42,2))</f>
        <v/>
      </c>
      <c r="Q42" s="9">
        <f>IF(OR(L42="",G42="",G42=0),"",ROUND(L42/G42,2))</f>
        <v/>
      </c>
    </row>
    <row r="43">
      <c r="A43" s="6" t="n"/>
      <c r="B43" s="6" t="n"/>
      <c r="C43" s="7" t="n"/>
      <c r="D43" s="6" t="n"/>
      <c r="E43" s="6" t="n"/>
      <c r="F43" s="6" t="n"/>
      <c r="G43" s="6" t="n"/>
      <c r="H43" s="8">
        <f>IF(C43&lt;&gt;"",C43,IF(B43&lt;&gt;"",IFERROR(VLOOKUP(B43,Routes!$A$2:$E$127,5,FALSE),""),""))</f>
        <v/>
      </c>
      <c r="I43" s="8">
        <f>IF(OR(H43="",E43=""),"",IFERROR(INDEX(Tarieven!$B$2:$E$5,MATCH(E43,Tarieven!$A$2:$A$5,0),IF(F43="Elektrisch",3,1)),""))</f>
        <v/>
      </c>
      <c r="J43" s="8">
        <f>IF(OR(H43="",E43=""),"",IFERROR(INDEX(Tarieven!$B$2:$E$5,MATCH(E43,Tarieven!$A$2:$A$5,0),IF(F43="Elektrisch",4,2)),""))</f>
        <v/>
      </c>
      <c r="K43" s="9">
        <f>IF(I43="","",ROUND(H43*I43/100,2))</f>
        <v/>
      </c>
      <c r="L43" s="9">
        <f>IF(J43="","",ROUND(H43*J43/100,2))</f>
        <v/>
      </c>
      <c r="M43" s="10">
        <f>IF(OR(K43="",D43=""),"",K43*D43*Tarieven!$B$7)</f>
        <v/>
      </c>
      <c r="N43" s="10">
        <f>IF(OR(L43="",D43=""),"",L43*D43*Tarieven!$B$7)</f>
        <v/>
      </c>
      <c r="O43" s="10">
        <f>IF(OR(M43="",N43=""),"",N43-M43)</f>
        <v/>
      </c>
      <c r="P43" s="9">
        <f>IF(OR(K43="",G43="",G43=0),"",ROUND(K43/G43,2))</f>
        <v/>
      </c>
      <c r="Q43" s="9">
        <f>IF(OR(L43="",G43="",G43=0),"",ROUND(L43/G43,2))</f>
        <v/>
      </c>
    </row>
    <row r="44">
      <c r="A44" s="6" t="n"/>
      <c r="B44" s="6" t="n"/>
      <c r="C44" s="7" t="n"/>
      <c r="D44" s="6" t="n"/>
      <c r="E44" s="6" t="n"/>
      <c r="F44" s="6" t="n"/>
      <c r="G44" s="6" t="n"/>
      <c r="H44" s="8">
        <f>IF(C44&lt;&gt;"",C44,IF(B44&lt;&gt;"",IFERROR(VLOOKUP(B44,Routes!$A$2:$E$127,5,FALSE),""),""))</f>
        <v/>
      </c>
      <c r="I44" s="8">
        <f>IF(OR(H44="",E44=""),"",IFERROR(INDEX(Tarieven!$B$2:$E$5,MATCH(E44,Tarieven!$A$2:$A$5,0),IF(F44="Elektrisch",3,1)),""))</f>
        <v/>
      </c>
      <c r="J44" s="8">
        <f>IF(OR(H44="",E44=""),"",IFERROR(INDEX(Tarieven!$B$2:$E$5,MATCH(E44,Tarieven!$A$2:$A$5,0),IF(F44="Elektrisch",4,2)),""))</f>
        <v/>
      </c>
      <c r="K44" s="9">
        <f>IF(I44="","",ROUND(H44*I44/100,2))</f>
        <v/>
      </c>
      <c r="L44" s="9">
        <f>IF(J44="","",ROUND(H44*J44/100,2))</f>
        <v/>
      </c>
      <c r="M44" s="10">
        <f>IF(OR(K44="",D44=""),"",K44*D44*Tarieven!$B$7)</f>
        <v/>
      </c>
      <c r="N44" s="10">
        <f>IF(OR(L44="",D44=""),"",L44*D44*Tarieven!$B$7)</f>
        <v/>
      </c>
      <c r="O44" s="10">
        <f>IF(OR(M44="",N44=""),"",N44-M44)</f>
        <v/>
      </c>
      <c r="P44" s="9">
        <f>IF(OR(K44="",G44="",G44=0),"",ROUND(K44/G44,2))</f>
        <v/>
      </c>
      <c r="Q44" s="9">
        <f>IF(OR(L44="",G44="",G44=0),"",ROUND(L44/G44,2))</f>
        <v/>
      </c>
    </row>
    <row r="45">
      <c r="A45" s="6" t="n"/>
      <c r="B45" s="6" t="n"/>
      <c r="C45" s="7" t="n"/>
      <c r="D45" s="6" t="n"/>
      <c r="E45" s="6" t="n"/>
      <c r="F45" s="6" t="n"/>
      <c r="G45" s="6" t="n"/>
      <c r="H45" s="8">
        <f>IF(C45&lt;&gt;"",C45,IF(B45&lt;&gt;"",IFERROR(VLOOKUP(B45,Routes!$A$2:$E$127,5,FALSE),""),""))</f>
        <v/>
      </c>
      <c r="I45" s="8">
        <f>IF(OR(H45="",E45=""),"",IFERROR(INDEX(Tarieven!$B$2:$E$5,MATCH(E45,Tarieven!$A$2:$A$5,0),IF(F45="Elektrisch",3,1)),""))</f>
        <v/>
      </c>
      <c r="J45" s="8">
        <f>IF(OR(H45="",E45=""),"",IFERROR(INDEX(Tarieven!$B$2:$E$5,MATCH(E45,Tarieven!$A$2:$A$5,0),IF(F45="Elektrisch",4,2)),""))</f>
        <v/>
      </c>
      <c r="K45" s="9">
        <f>IF(I45="","",ROUND(H45*I45/100,2))</f>
        <v/>
      </c>
      <c r="L45" s="9">
        <f>IF(J45="","",ROUND(H45*J45/100,2))</f>
        <v/>
      </c>
      <c r="M45" s="10">
        <f>IF(OR(K45="",D45=""),"",K45*D45*Tarieven!$B$7)</f>
        <v/>
      </c>
      <c r="N45" s="10">
        <f>IF(OR(L45="",D45=""),"",L45*D45*Tarieven!$B$7)</f>
        <v/>
      </c>
      <c r="O45" s="10">
        <f>IF(OR(M45="",N45=""),"",N45-M45)</f>
        <v/>
      </c>
      <c r="P45" s="9">
        <f>IF(OR(K45="",G45="",G45=0),"",ROUND(K45/G45,2))</f>
        <v/>
      </c>
      <c r="Q45" s="9">
        <f>IF(OR(L45="",G45="",G45=0),"",ROUND(L45/G45,2))</f>
        <v/>
      </c>
    </row>
    <row r="46">
      <c r="A46" s="6" t="n"/>
      <c r="B46" s="6" t="n"/>
      <c r="C46" s="7" t="n"/>
      <c r="D46" s="6" t="n"/>
      <c r="E46" s="6" t="n"/>
      <c r="F46" s="6" t="n"/>
      <c r="G46" s="6" t="n"/>
      <c r="H46" s="8">
        <f>IF(C46&lt;&gt;"",C46,IF(B46&lt;&gt;"",IFERROR(VLOOKUP(B46,Routes!$A$2:$E$127,5,FALSE),""),""))</f>
        <v/>
      </c>
      <c r="I46" s="8">
        <f>IF(OR(H46="",E46=""),"",IFERROR(INDEX(Tarieven!$B$2:$E$5,MATCH(E46,Tarieven!$A$2:$A$5,0),IF(F46="Elektrisch",3,1)),""))</f>
        <v/>
      </c>
      <c r="J46" s="8">
        <f>IF(OR(H46="",E46=""),"",IFERROR(INDEX(Tarieven!$B$2:$E$5,MATCH(E46,Tarieven!$A$2:$A$5,0),IF(F46="Elektrisch",4,2)),""))</f>
        <v/>
      </c>
      <c r="K46" s="9">
        <f>IF(I46="","",ROUND(H46*I46/100,2))</f>
        <v/>
      </c>
      <c r="L46" s="9">
        <f>IF(J46="","",ROUND(H46*J46/100,2))</f>
        <v/>
      </c>
      <c r="M46" s="10">
        <f>IF(OR(K46="",D46=""),"",K46*D46*Tarieven!$B$7)</f>
        <v/>
      </c>
      <c r="N46" s="10">
        <f>IF(OR(L46="",D46=""),"",L46*D46*Tarieven!$B$7)</f>
        <v/>
      </c>
      <c r="O46" s="10">
        <f>IF(OR(M46="",N46=""),"",N46-M46)</f>
        <v/>
      </c>
      <c r="P46" s="9">
        <f>IF(OR(K46="",G46="",G46=0),"",ROUND(K46/G46,2))</f>
        <v/>
      </c>
      <c r="Q46" s="9">
        <f>IF(OR(L46="",G46="",G46=0),"",ROUND(L46/G46,2))</f>
        <v/>
      </c>
    </row>
    <row r="47">
      <c r="A47" s="6" t="n"/>
      <c r="B47" s="6" t="n"/>
      <c r="C47" s="7" t="n"/>
      <c r="D47" s="6" t="n"/>
      <c r="E47" s="6" t="n"/>
      <c r="F47" s="6" t="n"/>
      <c r="G47" s="6" t="n"/>
      <c r="H47" s="8">
        <f>IF(C47&lt;&gt;"",C47,IF(B47&lt;&gt;"",IFERROR(VLOOKUP(B47,Routes!$A$2:$E$127,5,FALSE),""),""))</f>
        <v/>
      </c>
      <c r="I47" s="8">
        <f>IF(OR(H47="",E47=""),"",IFERROR(INDEX(Tarieven!$B$2:$E$5,MATCH(E47,Tarieven!$A$2:$A$5,0),IF(F47="Elektrisch",3,1)),""))</f>
        <v/>
      </c>
      <c r="J47" s="8">
        <f>IF(OR(H47="",E47=""),"",IFERROR(INDEX(Tarieven!$B$2:$E$5,MATCH(E47,Tarieven!$A$2:$A$5,0),IF(F47="Elektrisch",4,2)),""))</f>
        <v/>
      </c>
      <c r="K47" s="9">
        <f>IF(I47="","",ROUND(H47*I47/100,2))</f>
        <v/>
      </c>
      <c r="L47" s="9">
        <f>IF(J47="","",ROUND(H47*J47/100,2))</f>
        <v/>
      </c>
      <c r="M47" s="10">
        <f>IF(OR(K47="",D47=""),"",K47*D47*Tarieven!$B$7)</f>
        <v/>
      </c>
      <c r="N47" s="10">
        <f>IF(OR(L47="",D47=""),"",L47*D47*Tarieven!$B$7)</f>
        <v/>
      </c>
      <c r="O47" s="10">
        <f>IF(OR(M47="",N47=""),"",N47-M47)</f>
        <v/>
      </c>
      <c r="P47" s="9">
        <f>IF(OR(K47="",G47="",G47=0),"",ROUND(K47/G47,2))</f>
        <v/>
      </c>
      <c r="Q47" s="9">
        <f>IF(OR(L47="",G47="",G47=0),"",ROUND(L47/G47,2))</f>
        <v/>
      </c>
    </row>
    <row r="48">
      <c r="A48" s="6" t="n"/>
      <c r="B48" s="6" t="n"/>
      <c r="C48" s="7" t="n"/>
      <c r="D48" s="6" t="n"/>
      <c r="E48" s="6" t="n"/>
      <c r="F48" s="6" t="n"/>
      <c r="G48" s="6" t="n"/>
      <c r="H48" s="8">
        <f>IF(C48&lt;&gt;"",C48,IF(B48&lt;&gt;"",IFERROR(VLOOKUP(B48,Routes!$A$2:$E$127,5,FALSE),""),""))</f>
        <v/>
      </c>
      <c r="I48" s="8">
        <f>IF(OR(H48="",E48=""),"",IFERROR(INDEX(Tarieven!$B$2:$E$5,MATCH(E48,Tarieven!$A$2:$A$5,0),IF(F48="Elektrisch",3,1)),""))</f>
        <v/>
      </c>
      <c r="J48" s="8">
        <f>IF(OR(H48="",E48=""),"",IFERROR(INDEX(Tarieven!$B$2:$E$5,MATCH(E48,Tarieven!$A$2:$A$5,0),IF(F48="Elektrisch",4,2)),""))</f>
        <v/>
      </c>
      <c r="K48" s="9">
        <f>IF(I48="","",ROUND(H48*I48/100,2))</f>
        <v/>
      </c>
      <c r="L48" s="9">
        <f>IF(J48="","",ROUND(H48*J48/100,2))</f>
        <v/>
      </c>
      <c r="M48" s="10">
        <f>IF(OR(K48="",D48=""),"",K48*D48*Tarieven!$B$7)</f>
        <v/>
      </c>
      <c r="N48" s="10">
        <f>IF(OR(L48="",D48=""),"",L48*D48*Tarieven!$B$7)</f>
        <v/>
      </c>
      <c r="O48" s="10">
        <f>IF(OR(M48="",N48=""),"",N48-M48)</f>
        <v/>
      </c>
      <c r="P48" s="9">
        <f>IF(OR(K48="",G48="",G48=0),"",ROUND(K48/G48,2))</f>
        <v/>
      </c>
      <c r="Q48" s="9">
        <f>IF(OR(L48="",G48="",G48=0),"",ROUND(L48/G48,2))</f>
        <v/>
      </c>
    </row>
    <row r="49">
      <c r="A49" s="6" t="n"/>
      <c r="B49" s="6" t="n"/>
      <c r="C49" s="7" t="n"/>
      <c r="D49" s="6" t="n"/>
      <c r="E49" s="6" t="n"/>
      <c r="F49" s="6" t="n"/>
      <c r="G49" s="6" t="n"/>
      <c r="H49" s="8">
        <f>IF(C49&lt;&gt;"",C49,IF(B49&lt;&gt;"",IFERROR(VLOOKUP(B49,Routes!$A$2:$E$127,5,FALSE),""),""))</f>
        <v/>
      </c>
      <c r="I49" s="8">
        <f>IF(OR(H49="",E49=""),"",IFERROR(INDEX(Tarieven!$B$2:$E$5,MATCH(E49,Tarieven!$A$2:$A$5,0),IF(F49="Elektrisch",3,1)),""))</f>
        <v/>
      </c>
      <c r="J49" s="8">
        <f>IF(OR(H49="",E49=""),"",IFERROR(INDEX(Tarieven!$B$2:$E$5,MATCH(E49,Tarieven!$A$2:$A$5,0),IF(F49="Elektrisch",4,2)),""))</f>
        <v/>
      </c>
      <c r="K49" s="9">
        <f>IF(I49="","",ROUND(H49*I49/100,2))</f>
        <v/>
      </c>
      <c r="L49" s="9">
        <f>IF(J49="","",ROUND(H49*J49/100,2))</f>
        <v/>
      </c>
      <c r="M49" s="10">
        <f>IF(OR(K49="",D49=""),"",K49*D49*Tarieven!$B$7)</f>
        <v/>
      </c>
      <c r="N49" s="10">
        <f>IF(OR(L49="",D49=""),"",L49*D49*Tarieven!$B$7)</f>
        <v/>
      </c>
      <c r="O49" s="10">
        <f>IF(OR(M49="",N49=""),"",N49-M49)</f>
        <v/>
      </c>
      <c r="P49" s="9">
        <f>IF(OR(K49="",G49="",G49=0),"",ROUND(K49/G49,2))</f>
        <v/>
      </c>
      <c r="Q49" s="9">
        <f>IF(OR(L49="",G49="",G49=0),"",ROUND(L49/G49,2))</f>
        <v/>
      </c>
    </row>
    <row r="50">
      <c r="A50" s="6" t="n"/>
      <c r="B50" s="6" t="n"/>
      <c r="C50" s="7" t="n"/>
      <c r="D50" s="6" t="n"/>
      <c r="E50" s="6" t="n"/>
      <c r="F50" s="6" t="n"/>
      <c r="G50" s="6" t="n"/>
      <c r="H50" s="8">
        <f>IF(C50&lt;&gt;"",C50,IF(B50&lt;&gt;"",IFERROR(VLOOKUP(B50,Routes!$A$2:$E$127,5,FALSE),""),""))</f>
        <v/>
      </c>
      <c r="I50" s="8">
        <f>IF(OR(H50="",E50=""),"",IFERROR(INDEX(Tarieven!$B$2:$E$5,MATCH(E50,Tarieven!$A$2:$A$5,0),IF(F50="Elektrisch",3,1)),""))</f>
        <v/>
      </c>
      <c r="J50" s="8">
        <f>IF(OR(H50="",E50=""),"",IFERROR(INDEX(Tarieven!$B$2:$E$5,MATCH(E50,Tarieven!$A$2:$A$5,0),IF(F50="Elektrisch",4,2)),""))</f>
        <v/>
      </c>
      <c r="K50" s="9">
        <f>IF(I50="","",ROUND(H50*I50/100,2))</f>
        <v/>
      </c>
      <c r="L50" s="9">
        <f>IF(J50="","",ROUND(H50*J50/100,2))</f>
        <v/>
      </c>
      <c r="M50" s="10">
        <f>IF(OR(K50="",D50=""),"",K50*D50*Tarieven!$B$7)</f>
        <v/>
      </c>
      <c r="N50" s="10">
        <f>IF(OR(L50="",D50=""),"",L50*D50*Tarieven!$B$7)</f>
        <v/>
      </c>
      <c r="O50" s="10">
        <f>IF(OR(M50="",N50=""),"",N50-M50)</f>
        <v/>
      </c>
      <c r="P50" s="9">
        <f>IF(OR(K50="",G50="",G50=0),"",ROUND(K50/G50,2))</f>
        <v/>
      </c>
      <c r="Q50" s="9">
        <f>IF(OR(L50="",G50="",G50=0),"",ROUND(L50/G50,2))</f>
        <v/>
      </c>
    </row>
    <row r="51">
      <c r="A51" s="6" t="n"/>
      <c r="B51" s="6" t="n"/>
      <c r="C51" s="7" t="n"/>
      <c r="D51" s="6" t="n"/>
      <c r="E51" s="6" t="n"/>
      <c r="F51" s="6" t="n"/>
      <c r="G51" s="6" t="n"/>
      <c r="H51" s="8">
        <f>IF(C51&lt;&gt;"",C51,IF(B51&lt;&gt;"",IFERROR(VLOOKUP(B51,Routes!$A$2:$E$127,5,FALSE),""),""))</f>
        <v/>
      </c>
      <c r="I51" s="8">
        <f>IF(OR(H51="",E51=""),"",IFERROR(INDEX(Tarieven!$B$2:$E$5,MATCH(E51,Tarieven!$A$2:$A$5,0),IF(F51="Elektrisch",3,1)),""))</f>
        <v/>
      </c>
      <c r="J51" s="8">
        <f>IF(OR(H51="",E51=""),"",IFERROR(INDEX(Tarieven!$B$2:$E$5,MATCH(E51,Tarieven!$A$2:$A$5,0),IF(F51="Elektrisch",4,2)),""))</f>
        <v/>
      </c>
      <c r="K51" s="9">
        <f>IF(I51="","",ROUND(H51*I51/100,2))</f>
        <v/>
      </c>
      <c r="L51" s="9">
        <f>IF(J51="","",ROUND(H51*J51/100,2))</f>
        <v/>
      </c>
      <c r="M51" s="10">
        <f>IF(OR(K51="",D51=""),"",K51*D51*Tarieven!$B$7)</f>
        <v/>
      </c>
      <c r="N51" s="10">
        <f>IF(OR(L51="",D51=""),"",L51*D51*Tarieven!$B$7)</f>
        <v/>
      </c>
      <c r="O51" s="10">
        <f>IF(OR(M51="",N51=""),"",N51-M51)</f>
        <v/>
      </c>
      <c r="P51" s="9">
        <f>IF(OR(K51="",G51="",G51=0),"",ROUND(K51/G51,2))</f>
        <v/>
      </c>
      <c r="Q51" s="9">
        <f>IF(OR(L51="",G51="",G51=0),"",ROUND(L51/G51,2))</f>
        <v/>
      </c>
    </row>
    <row r="52">
      <c r="A52" s="6" t="n"/>
      <c r="B52" s="6" t="n"/>
      <c r="C52" s="7" t="n"/>
      <c r="D52" s="6" t="n"/>
      <c r="E52" s="6" t="n"/>
      <c r="F52" s="6" t="n"/>
      <c r="G52" s="6" t="n"/>
      <c r="H52" s="8">
        <f>IF(C52&lt;&gt;"",C52,IF(B52&lt;&gt;"",IFERROR(VLOOKUP(B52,Routes!$A$2:$E$127,5,FALSE),""),""))</f>
        <v/>
      </c>
      <c r="I52" s="8">
        <f>IF(OR(H52="",E52=""),"",IFERROR(INDEX(Tarieven!$B$2:$E$5,MATCH(E52,Tarieven!$A$2:$A$5,0),IF(F52="Elektrisch",3,1)),""))</f>
        <v/>
      </c>
      <c r="J52" s="8">
        <f>IF(OR(H52="",E52=""),"",IFERROR(INDEX(Tarieven!$B$2:$E$5,MATCH(E52,Tarieven!$A$2:$A$5,0),IF(F52="Elektrisch",4,2)),""))</f>
        <v/>
      </c>
      <c r="K52" s="9">
        <f>IF(I52="","",ROUND(H52*I52/100,2))</f>
        <v/>
      </c>
      <c r="L52" s="9">
        <f>IF(J52="","",ROUND(H52*J52/100,2))</f>
        <v/>
      </c>
      <c r="M52" s="10">
        <f>IF(OR(K52="",D52=""),"",K52*D52*Tarieven!$B$7)</f>
        <v/>
      </c>
      <c r="N52" s="10">
        <f>IF(OR(L52="",D52=""),"",L52*D52*Tarieven!$B$7)</f>
        <v/>
      </c>
      <c r="O52" s="10">
        <f>IF(OR(M52="",N52=""),"",N52-M52)</f>
        <v/>
      </c>
      <c r="P52" s="9">
        <f>IF(OR(K52="",G52="",G52=0),"",ROUND(K52/G52,2))</f>
        <v/>
      </c>
      <c r="Q52" s="9">
        <f>IF(OR(L52="",G52="",G52=0),"",ROUND(L52/G52,2))</f>
        <v/>
      </c>
    </row>
  </sheetData>
  <dataValidations count="3">
    <dataValidation sqref="B3:B52" showDropDown="0" showInputMessage="0" showErrorMessage="0" allowBlank="1" type="list">
      <formula1>=Routes!$A$2:$A$127</formula1>
    </dataValidation>
    <dataValidation sqref="E3:E52" showDropDown="0" showInputMessage="0" showErrorMessage="0" allowBlank="1" type="list">
      <formula1>=Tarieven!$A$2:$A$5</formula1>
    </dataValidation>
    <dataValidation sqref="F3:F52" showDropDown="0" showInputMessage="0" showErrorMessage="0" allowBlank="1" type="list">
      <formula1>"Diesel Euro 6,Elektrisch"</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2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18" customWidth="1" min="3" max="3"/>
    <col width="12" customWidth="1" min="4" max="4"/>
    <col width="14"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s>
  <sheetData>
    <row r="1" ht="48" customHeight="1">
      <c r="A1" s="11" t="inlineStr">
        <is>
          <t>Route</t>
        </is>
      </c>
      <c r="B1" s="3" t="inlineStr">
        <is>
          <t>Van</t>
        </is>
      </c>
      <c r="C1" s="3" t="inlineStr">
        <is>
          <t>Naar</t>
        </is>
      </c>
      <c r="D1" s="3" t="inlineStr">
        <is>
          <t>Afstand (km)</t>
        </is>
      </c>
      <c r="E1" s="3" t="inlineStr">
        <is>
          <t>Heffingskilometers</t>
        </is>
      </c>
      <c r="F1" s="3" t="inlineStr">
        <is>
          <t>Euro 6 3,5-12 t 2026</t>
        </is>
      </c>
      <c r="G1" s="3" t="inlineStr">
        <is>
          <t>Euro 6 3,5-12 t 2027</t>
        </is>
      </c>
      <c r="H1" s="3" t="inlineStr">
        <is>
          <t>Euro 6 12-18 t 2026</t>
        </is>
      </c>
      <c r="I1" s="3" t="inlineStr">
        <is>
          <t>Euro 6 12-18 t 2027</t>
        </is>
      </c>
      <c r="J1" s="3" t="inlineStr">
        <is>
          <t>Euro 6 18-32 t 2026</t>
        </is>
      </c>
      <c r="K1" s="3" t="inlineStr">
        <is>
          <t>Euro 6 18-32 t 2027</t>
        </is>
      </c>
      <c r="L1" s="3" t="inlineStr">
        <is>
          <t>Euro 6 &gt;32 t 2026</t>
        </is>
      </c>
      <c r="M1" s="3" t="inlineStr">
        <is>
          <t>Euro 6 &gt;32 t 2027</t>
        </is>
      </c>
      <c r="N1" s="3" t="inlineStr">
        <is>
          <t>Elektrisch 3,5-12 t 2026</t>
        </is>
      </c>
      <c r="O1" s="3" t="inlineStr">
        <is>
          <t>Elektrisch 3,5-12 t 2027</t>
        </is>
      </c>
      <c r="P1" s="3" t="inlineStr">
        <is>
          <t>Elektrisch 12-18 t 2026</t>
        </is>
      </c>
      <c r="Q1" s="3" t="inlineStr">
        <is>
          <t>Elektrisch 12-18 t 2027</t>
        </is>
      </c>
      <c r="R1" s="3" t="inlineStr">
        <is>
          <t>Elektrisch 18-32 t 2026</t>
        </is>
      </c>
      <c r="S1" s="3" t="inlineStr">
        <is>
          <t>Elektrisch 18-32 t 2027</t>
        </is>
      </c>
      <c r="T1" s="3" t="inlineStr">
        <is>
          <t>Elektrisch &gt;32 t 2026</t>
        </is>
      </c>
      <c r="U1" s="3" t="inlineStr">
        <is>
          <t>Elektrisch &gt;32 t 2027</t>
        </is>
      </c>
    </row>
    <row r="2">
      <c r="A2" t="inlineStr">
        <is>
          <t>Almere - Amsterdam</t>
        </is>
      </c>
      <c r="B2" t="inlineStr">
        <is>
          <t>Almere</t>
        </is>
      </c>
      <c r="C2" t="inlineStr">
        <is>
          <t>Amsterdam</t>
        </is>
      </c>
      <c r="D2" s="12" t="n">
        <v>47.1</v>
      </c>
      <c r="E2" s="12" t="n">
        <v>42</v>
      </c>
      <c r="F2" s="13">
        <f>ROUND($E2*Tarieven!$B$2/100,2)</f>
        <v/>
      </c>
      <c r="G2" s="13">
        <f>ROUND($E2*Tarieven!$C$2/100,2)</f>
        <v/>
      </c>
      <c r="H2" s="13">
        <f>ROUND($E2*Tarieven!$B$3/100,2)</f>
        <v/>
      </c>
      <c r="I2" s="13">
        <f>ROUND($E2*Tarieven!$C$3/100,2)</f>
        <v/>
      </c>
      <c r="J2" s="13">
        <f>ROUND($E2*Tarieven!$B$4/100,2)</f>
        <v/>
      </c>
      <c r="K2" s="13">
        <f>ROUND($E2*Tarieven!$C$4/100,2)</f>
        <v/>
      </c>
      <c r="L2" s="13">
        <f>ROUND($E2*Tarieven!$B$5/100,2)</f>
        <v/>
      </c>
      <c r="M2" s="13">
        <f>ROUND($E2*Tarieven!$C$5/100,2)</f>
        <v/>
      </c>
      <c r="N2" s="13">
        <f>ROUND($E2*Tarieven!$D$2/100,2)</f>
        <v/>
      </c>
      <c r="O2" s="13">
        <f>ROUND($E2*Tarieven!$E$2/100,2)</f>
        <v/>
      </c>
      <c r="P2" s="13">
        <f>ROUND($E2*Tarieven!$D$3/100,2)</f>
        <v/>
      </c>
      <c r="Q2" s="13">
        <f>ROUND($E2*Tarieven!$E$3/100,2)</f>
        <v/>
      </c>
      <c r="R2" s="13">
        <f>ROUND($E2*Tarieven!$D$4/100,2)</f>
        <v/>
      </c>
      <c r="S2" s="13">
        <f>ROUND($E2*Tarieven!$E$4/100,2)</f>
        <v/>
      </c>
      <c r="T2" s="13">
        <f>ROUND($E2*Tarieven!$D$5/100,2)</f>
        <v/>
      </c>
      <c r="U2" s="13">
        <f>ROUND($E2*Tarieven!$E$5/100,2)</f>
        <v/>
      </c>
    </row>
    <row r="3">
      <c r="A3" t="inlineStr">
        <is>
          <t>Almere - Maasvlakte</t>
        </is>
      </c>
      <c r="B3" t="inlineStr">
        <is>
          <t>Almere</t>
        </is>
      </c>
      <c r="C3" t="inlineStr">
        <is>
          <t>Maasvlakte</t>
        </is>
      </c>
      <c r="D3" s="12" t="n">
        <v>128.2</v>
      </c>
      <c r="E3" s="12" t="n">
        <v>114.5</v>
      </c>
      <c r="F3" s="13">
        <f>ROUND($E3*Tarieven!$B$2/100,2)</f>
        <v/>
      </c>
      <c r="G3" s="13">
        <f>ROUND($E3*Tarieven!$C$2/100,2)</f>
        <v/>
      </c>
      <c r="H3" s="13">
        <f>ROUND($E3*Tarieven!$B$3/100,2)</f>
        <v/>
      </c>
      <c r="I3" s="13">
        <f>ROUND($E3*Tarieven!$C$3/100,2)</f>
        <v/>
      </c>
      <c r="J3" s="13">
        <f>ROUND($E3*Tarieven!$B$4/100,2)</f>
        <v/>
      </c>
      <c r="K3" s="13">
        <f>ROUND($E3*Tarieven!$C$4/100,2)</f>
        <v/>
      </c>
      <c r="L3" s="13">
        <f>ROUND($E3*Tarieven!$B$5/100,2)</f>
        <v/>
      </c>
      <c r="M3" s="13">
        <f>ROUND($E3*Tarieven!$C$5/100,2)</f>
        <v/>
      </c>
      <c r="N3" s="13">
        <f>ROUND($E3*Tarieven!$D$2/100,2)</f>
        <v/>
      </c>
      <c r="O3" s="13">
        <f>ROUND($E3*Tarieven!$E$2/100,2)</f>
        <v/>
      </c>
      <c r="P3" s="13">
        <f>ROUND($E3*Tarieven!$D$3/100,2)</f>
        <v/>
      </c>
      <c r="Q3" s="13">
        <f>ROUND($E3*Tarieven!$E$3/100,2)</f>
        <v/>
      </c>
      <c r="R3" s="13">
        <f>ROUND($E3*Tarieven!$D$4/100,2)</f>
        <v/>
      </c>
      <c r="S3" s="13">
        <f>ROUND($E3*Tarieven!$E$4/100,2)</f>
        <v/>
      </c>
      <c r="T3" s="13">
        <f>ROUND($E3*Tarieven!$D$5/100,2)</f>
        <v/>
      </c>
      <c r="U3" s="13">
        <f>ROUND($E3*Tarieven!$E$5/100,2)</f>
        <v/>
      </c>
    </row>
    <row r="4">
      <c r="A4" t="inlineStr">
        <is>
          <t>Almere - Moerdijk</t>
        </is>
      </c>
      <c r="B4" t="inlineStr">
        <is>
          <t>Almere</t>
        </is>
      </c>
      <c r="C4" t="inlineStr">
        <is>
          <t>Moerdijk</t>
        </is>
      </c>
      <c r="D4" s="12" t="n">
        <v>116.3</v>
      </c>
      <c r="E4" s="12" t="n">
        <v>93.40000000000001</v>
      </c>
      <c r="F4" s="13">
        <f>ROUND($E4*Tarieven!$B$2/100,2)</f>
        <v/>
      </c>
      <c r="G4" s="13">
        <f>ROUND($E4*Tarieven!$C$2/100,2)</f>
        <v/>
      </c>
      <c r="H4" s="13">
        <f>ROUND($E4*Tarieven!$B$3/100,2)</f>
        <v/>
      </c>
      <c r="I4" s="13">
        <f>ROUND($E4*Tarieven!$C$3/100,2)</f>
        <v/>
      </c>
      <c r="J4" s="13">
        <f>ROUND($E4*Tarieven!$B$4/100,2)</f>
        <v/>
      </c>
      <c r="K4" s="13">
        <f>ROUND($E4*Tarieven!$C$4/100,2)</f>
        <v/>
      </c>
      <c r="L4" s="13">
        <f>ROUND($E4*Tarieven!$B$5/100,2)</f>
        <v/>
      </c>
      <c r="M4" s="13">
        <f>ROUND($E4*Tarieven!$C$5/100,2)</f>
        <v/>
      </c>
      <c r="N4" s="13">
        <f>ROUND($E4*Tarieven!$D$2/100,2)</f>
        <v/>
      </c>
      <c r="O4" s="13">
        <f>ROUND($E4*Tarieven!$E$2/100,2)</f>
        <v/>
      </c>
      <c r="P4" s="13">
        <f>ROUND($E4*Tarieven!$D$3/100,2)</f>
        <v/>
      </c>
      <c r="Q4" s="13">
        <f>ROUND($E4*Tarieven!$E$3/100,2)</f>
        <v/>
      </c>
      <c r="R4" s="13">
        <f>ROUND($E4*Tarieven!$D$4/100,2)</f>
        <v/>
      </c>
      <c r="S4" s="13">
        <f>ROUND($E4*Tarieven!$E$4/100,2)</f>
        <v/>
      </c>
      <c r="T4" s="13">
        <f>ROUND($E4*Tarieven!$D$5/100,2)</f>
        <v/>
      </c>
      <c r="U4" s="13">
        <f>ROUND($E4*Tarieven!$E$5/100,2)</f>
        <v/>
      </c>
    </row>
    <row r="5">
      <c r="A5" t="inlineStr">
        <is>
          <t>Almere - Rotterdam</t>
        </is>
      </c>
      <c r="B5" t="inlineStr">
        <is>
          <t>Almere</t>
        </is>
      </c>
      <c r="C5" t="inlineStr">
        <is>
          <t>Rotterdam</t>
        </is>
      </c>
      <c r="D5" s="12" t="n">
        <v>109.6</v>
      </c>
      <c r="E5" s="12" t="n">
        <v>104.8</v>
      </c>
      <c r="F5" s="13">
        <f>ROUND($E5*Tarieven!$B$2/100,2)</f>
        <v/>
      </c>
      <c r="G5" s="13">
        <f>ROUND($E5*Tarieven!$C$2/100,2)</f>
        <v/>
      </c>
      <c r="H5" s="13">
        <f>ROUND($E5*Tarieven!$B$3/100,2)</f>
        <v/>
      </c>
      <c r="I5" s="13">
        <f>ROUND($E5*Tarieven!$C$3/100,2)</f>
        <v/>
      </c>
      <c r="J5" s="13">
        <f>ROUND($E5*Tarieven!$B$4/100,2)</f>
        <v/>
      </c>
      <c r="K5" s="13">
        <f>ROUND($E5*Tarieven!$C$4/100,2)</f>
        <v/>
      </c>
      <c r="L5" s="13">
        <f>ROUND($E5*Tarieven!$B$5/100,2)</f>
        <v/>
      </c>
      <c r="M5" s="13">
        <f>ROUND($E5*Tarieven!$C$5/100,2)</f>
        <v/>
      </c>
      <c r="N5" s="13">
        <f>ROUND($E5*Tarieven!$D$2/100,2)</f>
        <v/>
      </c>
      <c r="O5" s="13">
        <f>ROUND($E5*Tarieven!$E$2/100,2)</f>
        <v/>
      </c>
      <c r="P5" s="13">
        <f>ROUND($E5*Tarieven!$D$3/100,2)</f>
        <v/>
      </c>
      <c r="Q5" s="13">
        <f>ROUND($E5*Tarieven!$E$3/100,2)</f>
        <v/>
      </c>
      <c r="R5" s="13">
        <f>ROUND($E5*Tarieven!$D$4/100,2)</f>
        <v/>
      </c>
      <c r="S5" s="13">
        <f>ROUND($E5*Tarieven!$E$4/100,2)</f>
        <v/>
      </c>
      <c r="T5" s="13">
        <f>ROUND($E5*Tarieven!$D$5/100,2)</f>
        <v/>
      </c>
      <c r="U5" s="13">
        <f>ROUND($E5*Tarieven!$E$5/100,2)</f>
        <v/>
      </c>
    </row>
    <row r="6">
      <c r="A6" t="inlineStr">
        <is>
          <t>Almere - Tilburg</t>
        </is>
      </c>
      <c r="B6" t="inlineStr">
        <is>
          <t>Almere</t>
        </is>
      </c>
      <c r="C6" t="inlineStr">
        <is>
          <t>Tilburg</t>
        </is>
      </c>
      <c r="D6" s="12" t="n">
        <v>117.7</v>
      </c>
      <c r="E6" s="12" t="n">
        <v>92.7</v>
      </c>
      <c r="F6" s="13">
        <f>ROUND($E6*Tarieven!$B$2/100,2)</f>
        <v/>
      </c>
      <c r="G6" s="13">
        <f>ROUND($E6*Tarieven!$C$2/100,2)</f>
        <v/>
      </c>
      <c r="H6" s="13">
        <f>ROUND($E6*Tarieven!$B$3/100,2)</f>
        <v/>
      </c>
      <c r="I6" s="13">
        <f>ROUND($E6*Tarieven!$C$3/100,2)</f>
        <v/>
      </c>
      <c r="J6" s="13">
        <f>ROUND($E6*Tarieven!$B$4/100,2)</f>
        <v/>
      </c>
      <c r="K6" s="13">
        <f>ROUND($E6*Tarieven!$C$4/100,2)</f>
        <v/>
      </c>
      <c r="L6" s="13">
        <f>ROUND($E6*Tarieven!$B$5/100,2)</f>
        <v/>
      </c>
      <c r="M6" s="13">
        <f>ROUND($E6*Tarieven!$C$5/100,2)</f>
        <v/>
      </c>
      <c r="N6" s="13">
        <f>ROUND($E6*Tarieven!$D$2/100,2)</f>
        <v/>
      </c>
      <c r="O6" s="13">
        <f>ROUND($E6*Tarieven!$E$2/100,2)</f>
        <v/>
      </c>
      <c r="P6" s="13">
        <f>ROUND($E6*Tarieven!$D$3/100,2)</f>
        <v/>
      </c>
      <c r="Q6" s="13">
        <f>ROUND($E6*Tarieven!$E$3/100,2)</f>
        <v/>
      </c>
      <c r="R6" s="13">
        <f>ROUND($E6*Tarieven!$D$4/100,2)</f>
        <v/>
      </c>
      <c r="S6" s="13">
        <f>ROUND($E6*Tarieven!$E$4/100,2)</f>
        <v/>
      </c>
      <c r="T6" s="13">
        <f>ROUND($E6*Tarieven!$D$5/100,2)</f>
        <v/>
      </c>
      <c r="U6" s="13">
        <f>ROUND($E6*Tarieven!$E$5/100,2)</f>
        <v/>
      </c>
    </row>
    <row r="7">
      <c r="A7" t="inlineStr">
        <is>
          <t>Almere - Utrecht</t>
        </is>
      </c>
      <c r="B7" t="inlineStr">
        <is>
          <t>Almere</t>
        </is>
      </c>
      <c r="C7" t="inlineStr">
        <is>
          <t>Utrecht</t>
        </is>
      </c>
      <c r="D7" s="12" t="n">
        <v>43.8</v>
      </c>
      <c r="E7" s="12" t="n">
        <v>28.2</v>
      </c>
      <c r="F7" s="13">
        <f>ROUND($E7*Tarieven!$B$2/100,2)</f>
        <v/>
      </c>
      <c r="G7" s="13">
        <f>ROUND($E7*Tarieven!$C$2/100,2)</f>
        <v/>
      </c>
      <c r="H7" s="13">
        <f>ROUND($E7*Tarieven!$B$3/100,2)</f>
        <v/>
      </c>
      <c r="I7" s="13">
        <f>ROUND($E7*Tarieven!$C$3/100,2)</f>
        <v/>
      </c>
      <c r="J7" s="13">
        <f>ROUND($E7*Tarieven!$B$4/100,2)</f>
        <v/>
      </c>
      <c r="K7" s="13">
        <f>ROUND($E7*Tarieven!$C$4/100,2)</f>
        <v/>
      </c>
      <c r="L7" s="13">
        <f>ROUND($E7*Tarieven!$B$5/100,2)</f>
        <v/>
      </c>
      <c r="M7" s="13">
        <f>ROUND($E7*Tarieven!$C$5/100,2)</f>
        <v/>
      </c>
      <c r="N7" s="13">
        <f>ROUND($E7*Tarieven!$D$2/100,2)</f>
        <v/>
      </c>
      <c r="O7" s="13">
        <f>ROUND($E7*Tarieven!$E$2/100,2)</f>
        <v/>
      </c>
      <c r="P7" s="13">
        <f>ROUND($E7*Tarieven!$D$3/100,2)</f>
        <v/>
      </c>
      <c r="Q7" s="13">
        <f>ROUND($E7*Tarieven!$E$3/100,2)</f>
        <v/>
      </c>
      <c r="R7" s="13">
        <f>ROUND($E7*Tarieven!$D$4/100,2)</f>
        <v/>
      </c>
      <c r="S7" s="13">
        <f>ROUND($E7*Tarieven!$E$4/100,2)</f>
        <v/>
      </c>
      <c r="T7" s="13">
        <f>ROUND($E7*Tarieven!$D$5/100,2)</f>
        <v/>
      </c>
      <c r="U7" s="13">
        <f>ROUND($E7*Tarieven!$E$5/100,2)</f>
        <v/>
      </c>
    </row>
    <row r="8">
      <c r="A8" t="inlineStr">
        <is>
          <t>Almere - Venlo</t>
        </is>
      </c>
      <c r="B8" t="inlineStr">
        <is>
          <t>Almere</t>
        </is>
      </c>
      <c r="C8" t="inlineStr">
        <is>
          <t>Venlo</t>
        </is>
      </c>
      <c r="D8" s="12" t="n">
        <v>155.5</v>
      </c>
      <c r="E8" s="12" t="n">
        <v>143.6</v>
      </c>
      <c r="F8" s="13">
        <f>ROUND($E8*Tarieven!$B$2/100,2)</f>
        <v/>
      </c>
      <c r="G8" s="13">
        <f>ROUND($E8*Tarieven!$C$2/100,2)</f>
        <v/>
      </c>
      <c r="H8" s="13">
        <f>ROUND($E8*Tarieven!$B$3/100,2)</f>
        <v/>
      </c>
      <c r="I8" s="13">
        <f>ROUND($E8*Tarieven!$C$3/100,2)</f>
        <v/>
      </c>
      <c r="J8" s="13">
        <f>ROUND($E8*Tarieven!$B$4/100,2)</f>
        <v/>
      </c>
      <c r="K8" s="13">
        <f>ROUND($E8*Tarieven!$C$4/100,2)</f>
        <v/>
      </c>
      <c r="L8" s="13">
        <f>ROUND($E8*Tarieven!$B$5/100,2)</f>
        <v/>
      </c>
      <c r="M8" s="13">
        <f>ROUND($E8*Tarieven!$C$5/100,2)</f>
        <v/>
      </c>
      <c r="N8" s="13">
        <f>ROUND($E8*Tarieven!$D$2/100,2)</f>
        <v/>
      </c>
      <c r="O8" s="13">
        <f>ROUND($E8*Tarieven!$E$2/100,2)</f>
        <v/>
      </c>
      <c r="P8" s="13">
        <f>ROUND($E8*Tarieven!$D$3/100,2)</f>
        <v/>
      </c>
      <c r="Q8" s="13">
        <f>ROUND($E8*Tarieven!$E$3/100,2)</f>
        <v/>
      </c>
      <c r="R8" s="13">
        <f>ROUND($E8*Tarieven!$D$4/100,2)</f>
        <v/>
      </c>
      <c r="S8" s="13">
        <f>ROUND($E8*Tarieven!$E$4/100,2)</f>
        <v/>
      </c>
      <c r="T8" s="13">
        <f>ROUND($E8*Tarieven!$D$5/100,2)</f>
        <v/>
      </c>
      <c r="U8" s="13">
        <f>ROUND($E8*Tarieven!$E$5/100,2)</f>
        <v/>
      </c>
    </row>
    <row r="9">
      <c r="A9" t="inlineStr">
        <is>
          <t>Amersfoort - Amsterdam</t>
        </is>
      </c>
      <c r="B9" t="inlineStr">
        <is>
          <t>Amersfoort</t>
        </is>
      </c>
      <c r="C9" t="inlineStr">
        <is>
          <t>Amsterdam</t>
        </is>
      </c>
      <c r="D9" s="12" t="n">
        <v>65.59999999999999</v>
      </c>
      <c r="E9" s="12" t="n">
        <v>54</v>
      </c>
      <c r="F9" s="13">
        <f>ROUND($E9*Tarieven!$B$2/100,2)</f>
        <v/>
      </c>
      <c r="G9" s="13">
        <f>ROUND($E9*Tarieven!$C$2/100,2)</f>
        <v/>
      </c>
      <c r="H9" s="13">
        <f>ROUND($E9*Tarieven!$B$3/100,2)</f>
        <v/>
      </c>
      <c r="I9" s="13">
        <f>ROUND($E9*Tarieven!$C$3/100,2)</f>
        <v/>
      </c>
      <c r="J9" s="13">
        <f>ROUND($E9*Tarieven!$B$4/100,2)</f>
        <v/>
      </c>
      <c r="K9" s="13">
        <f>ROUND($E9*Tarieven!$C$4/100,2)</f>
        <v/>
      </c>
      <c r="L9" s="13">
        <f>ROUND($E9*Tarieven!$B$5/100,2)</f>
        <v/>
      </c>
      <c r="M9" s="13">
        <f>ROUND($E9*Tarieven!$C$5/100,2)</f>
        <v/>
      </c>
      <c r="N9" s="13">
        <f>ROUND($E9*Tarieven!$D$2/100,2)</f>
        <v/>
      </c>
      <c r="O9" s="13">
        <f>ROUND($E9*Tarieven!$E$2/100,2)</f>
        <v/>
      </c>
      <c r="P9" s="13">
        <f>ROUND($E9*Tarieven!$D$3/100,2)</f>
        <v/>
      </c>
      <c r="Q9" s="13">
        <f>ROUND($E9*Tarieven!$E$3/100,2)</f>
        <v/>
      </c>
      <c r="R9" s="13">
        <f>ROUND($E9*Tarieven!$D$4/100,2)</f>
        <v/>
      </c>
      <c r="S9" s="13">
        <f>ROUND($E9*Tarieven!$E$4/100,2)</f>
        <v/>
      </c>
      <c r="T9" s="13">
        <f>ROUND($E9*Tarieven!$D$5/100,2)</f>
        <v/>
      </c>
      <c r="U9" s="13">
        <f>ROUND($E9*Tarieven!$E$5/100,2)</f>
        <v/>
      </c>
    </row>
    <row r="10">
      <c r="A10" t="inlineStr">
        <is>
          <t>Amersfoort - Maasvlakte</t>
        </is>
      </c>
      <c r="B10" t="inlineStr">
        <is>
          <t>Amersfoort</t>
        </is>
      </c>
      <c r="C10" t="inlineStr">
        <is>
          <t>Maasvlakte</t>
        </is>
      </c>
      <c r="D10" s="12" t="n">
        <v>119.3</v>
      </c>
      <c r="E10" s="12" t="n">
        <v>105.1</v>
      </c>
      <c r="F10" s="13">
        <f>ROUND($E10*Tarieven!$B$2/100,2)</f>
        <v/>
      </c>
      <c r="G10" s="13">
        <f>ROUND($E10*Tarieven!$C$2/100,2)</f>
        <v/>
      </c>
      <c r="H10" s="13">
        <f>ROUND($E10*Tarieven!$B$3/100,2)</f>
        <v/>
      </c>
      <c r="I10" s="13">
        <f>ROUND($E10*Tarieven!$C$3/100,2)</f>
        <v/>
      </c>
      <c r="J10" s="13">
        <f>ROUND($E10*Tarieven!$B$4/100,2)</f>
        <v/>
      </c>
      <c r="K10" s="13">
        <f>ROUND($E10*Tarieven!$C$4/100,2)</f>
        <v/>
      </c>
      <c r="L10" s="13">
        <f>ROUND($E10*Tarieven!$B$5/100,2)</f>
        <v/>
      </c>
      <c r="M10" s="13">
        <f>ROUND($E10*Tarieven!$C$5/100,2)</f>
        <v/>
      </c>
      <c r="N10" s="13">
        <f>ROUND($E10*Tarieven!$D$2/100,2)</f>
        <v/>
      </c>
      <c r="O10" s="13">
        <f>ROUND($E10*Tarieven!$E$2/100,2)</f>
        <v/>
      </c>
      <c r="P10" s="13">
        <f>ROUND($E10*Tarieven!$D$3/100,2)</f>
        <v/>
      </c>
      <c r="Q10" s="13">
        <f>ROUND($E10*Tarieven!$E$3/100,2)</f>
        <v/>
      </c>
      <c r="R10" s="13">
        <f>ROUND($E10*Tarieven!$D$4/100,2)</f>
        <v/>
      </c>
      <c r="S10" s="13">
        <f>ROUND($E10*Tarieven!$E$4/100,2)</f>
        <v/>
      </c>
      <c r="T10" s="13">
        <f>ROUND($E10*Tarieven!$D$5/100,2)</f>
        <v/>
      </c>
      <c r="U10" s="13">
        <f>ROUND($E10*Tarieven!$E$5/100,2)</f>
        <v/>
      </c>
    </row>
    <row r="11">
      <c r="A11" t="inlineStr">
        <is>
          <t>Amersfoort - Moerdijk</t>
        </is>
      </c>
      <c r="B11" t="inlineStr">
        <is>
          <t>Amersfoort</t>
        </is>
      </c>
      <c r="C11" t="inlineStr">
        <is>
          <t>Moerdijk</t>
        </is>
      </c>
      <c r="D11" s="12" t="n">
        <v>101.4</v>
      </c>
      <c r="E11" s="12" t="n">
        <v>85</v>
      </c>
      <c r="F11" s="13">
        <f>ROUND($E11*Tarieven!$B$2/100,2)</f>
        <v/>
      </c>
      <c r="G11" s="13">
        <f>ROUND($E11*Tarieven!$C$2/100,2)</f>
        <v/>
      </c>
      <c r="H11" s="13">
        <f>ROUND($E11*Tarieven!$B$3/100,2)</f>
        <v/>
      </c>
      <c r="I11" s="13">
        <f>ROUND($E11*Tarieven!$C$3/100,2)</f>
        <v/>
      </c>
      <c r="J11" s="13">
        <f>ROUND($E11*Tarieven!$B$4/100,2)</f>
        <v/>
      </c>
      <c r="K11" s="13">
        <f>ROUND($E11*Tarieven!$C$4/100,2)</f>
        <v/>
      </c>
      <c r="L11" s="13">
        <f>ROUND($E11*Tarieven!$B$5/100,2)</f>
        <v/>
      </c>
      <c r="M11" s="13">
        <f>ROUND($E11*Tarieven!$C$5/100,2)</f>
        <v/>
      </c>
      <c r="N11" s="13">
        <f>ROUND($E11*Tarieven!$D$2/100,2)</f>
        <v/>
      </c>
      <c r="O11" s="13">
        <f>ROUND($E11*Tarieven!$E$2/100,2)</f>
        <v/>
      </c>
      <c r="P11" s="13">
        <f>ROUND($E11*Tarieven!$D$3/100,2)</f>
        <v/>
      </c>
      <c r="Q11" s="13">
        <f>ROUND($E11*Tarieven!$E$3/100,2)</f>
        <v/>
      </c>
      <c r="R11" s="13">
        <f>ROUND($E11*Tarieven!$D$4/100,2)</f>
        <v/>
      </c>
      <c r="S11" s="13">
        <f>ROUND($E11*Tarieven!$E$4/100,2)</f>
        <v/>
      </c>
      <c r="T11" s="13">
        <f>ROUND($E11*Tarieven!$D$5/100,2)</f>
        <v/>
      </c>
      <c r="U11" s="13">
        <f>ROUND($E11*Tarieven!$E$5/100,2)</f>
        <v/>
      </c>
    </row>
    <row r="12">
      <c r="A12" t="inlineStr">
        <is>
          <t>Amersfoort - Rotterdam</t>
        </is>
      </c>
      <c r="B12" t="inlineStr">
        <is>
          <t>Amersfoort</t>
        </is>
      </c>
      <c r="C12" t="inlineStr">
        <is>
          <t>Rotterdam</t>
        </is>
      </c>
      <c r="D12" s="12" t="n">
        <v>98.09999999999999</v>
      </c>
      <c r="E12" s="12" t="n">
        <v>92.90000000000001</v>
      </c>
      <c r="F12" s="13">
        <f>ROUND($E12*Tarieven!$B$2/100,2)</f>
        <v/>
      </c>
      <c r="G12" s="13">
        <f>ROUND($E12*Tarieven!$C$2/100,2)</f>
        <v/>
      </c>
      <c r="H12" s="13">
        <f>ROUND($E12*Tarieven!$B$3/100,2)</f>
        <v/>
      </c>
      <c r="I12" s="13">
        <f>ROUND($E12*Tarieven!$C$3/100,2)</f>
        <v/>
      </c>
      <c r="J12" s="13">
        <f>ROUND($E12*Tarieven!$B$4/100,2)</f>
        <v/>
      </c>
      <c r="K12" s="13">
        <f>ROUND($E12*Tarieven!$C$4/100,2)</f>
        <v/>
      </c>
      <c r="L12" s="13">
        <f>ROUND($E12*Tarieven!$B$5/100,2)</f>
        <v/>
      </c>
      <c r="M12" s="13">
        <f>ROUND($E12*Tarieven!$C$5/100,2)</f>
        <v/>
      </c>
      <c r="N12" s="13">
        <f>ROUND($E12*Tarieven!$D$2/100,2)</f>
        <v/>
      </c>
      <c r="O12" s="13">
        <f>ROUND($E12*Tarieven!$E$2/100,2)</f>
        <v/>
      </c>
      <c r="P12" s="13">
        <f>ROUND($E12*Tarieven!$D$3/100,2)</f>
        <v/>
      </c>
      <c r="Q12" s="13">
        <f>ROUND($E12*Tarieven!$E$3/100,2)</f>
        <v/>
      </c>
      <c r="R12" s="13">
        <f>ROUND($E12*Tarieven!$D$4/100,2)</f>
        <v/>
      </c>
      <c r="S12" s="13">
        <f>ROUND($E12*Tarieven!$E$4/100,2)</f>
        <v/>
      </c>
      <c r="T12" s="13">
        <f>ROUND($E12*Tarieven!$D$5/100,2)</f>
        <v/>
      </c>
      <c r="U12" s="13">
        <f>ROUND($E12*Tarieven!$E$5/100,2)</f>
        <v/>
      </c>
    </row>
    <row r="13">
      <c r="A13" t="inlineStr">
        <is>
          <t>Amersfoort - Tilburg</t>
        </is>
      </c>
      <c r="B13" t="inlineStr">
        <is>
          <t>Amersfoort</t>
        </is>
      </c>
      <c r="C13" t="inlineStr">
        <is>
          <t>Tilburg</t>
        </is>
      </c>
      <c r="D13" s="12" t="n">
        <v>102.8</v>
      </c>
      <c r="E13" s="12" t="n">
        <v>84.3</v>
      </c>
      <c r="F13" s="13">
        <f>ROUND($E13*Tarieven!$B$2/100,2)</f>
        <v/>
      </c>
      <c r="G13" s="13">
        <f>ROUND($E13*Tarieven!$C$2/100,2)</f>
        <v/>
      </c>
      <c r="H13" s="13">
        <f>ROUND($E13*Tarieven!$B$3/100,2)</f>
        <v/>
      </c>
      <c r="I13" s="13">
        <f>ROUND($E13*Tarieven!$C$3/100,2)</f>
        <v/>
      </c>
      <c r="J13" s="13">
        <f>ROUND($E13*Tarieven!$B$4/100,2)</f>
        <v/>
      </c>
      <c r="K13" s="13">
        <f>ROUND($E13*Tarieven!$C$4/100,2)</f>
        <v/>
      </c>
      <c r="L13" s="13">
        <f>ROUND($E13*Tarieven!$B$5/100,2)</f>
        <v/>
      </c>
      <c r="M13" s="13">
        <f>ROUND($E13*Tarieven!$C$5/100,2)</f>
        <v/>
      </c>
      <c r="N13" s="13">
        <f>ROUND($E13*Tarieven!$D$2/100,2)</f>
        <v/>
      </c>
      <c r="O13" s="13">
        <f>ROUND($E13*Tarieven!$E$2/100,2)</f>
        <v/>
      </c>
      <c r="P13" s="13">
        <f>ROUND($E13*Tarieven!$D$3/100,2)</f>
        <v/>
      </c>
      <c r="Q13" s="13">
        <f>ROUND($E13*Tarieven!$E$3/100,2)</f>
        <v/>
      </c>
      <c r="R13" s="13">
        <f>ROUND($E13*Tarieven!$D$4/100,2)</f>
        <v/>
      </c>
      <c r="S13" s="13">
        <f>ROUND($E13*Tarieven!$E$4/100,2)</f>
        <v/>
      </c>
      <c r="T13" s="13">
        <f>ROUND($E13*Tarieven!$D$5/100,2)</f>
        <v/>
      </c>
      <c r="U13" s="13">
        <f>ROUND($E13*Tarieven!$E$5/100,2)</f>
        <v/>
      </c>
    </row>
    <row r="14">
      <c r="A14" t="inlineStr">
        <is>
          <t>Amersfoort - Utrecht</t>
        </is>
      </c>
      <c r="B14" t="inlineStr">
        <is>
          <t>Amersfoort</t>
        </is>
      </c>
      <c r="C14" t="inlineStr">
        <is>
          <t>Utrecht</t>
        </is>
      </c>
      <c r="D14" s="12" t="n">
        <v>35</v>
      </c>
      <c r="E14" s="12" t="n">
        <v>26</v>
      </c>
      <c r="F14" s="13">
        <f>ROUND($E14*Tarieven!$B$2/100,2)</f>
        <v/>
      </c>
      <c r="G14" s="13">
        <f>ROUND($E14*Tarieven!$C$2/100,2)</f>
        <v/>
      </c>
      <c r="H14" s="13">
        <f>ROUND($E14*Tarieven!$B$3/100,2)</f>
        <v/>
      </c>
      <c r="I14" s="13">
        <f>ROUND($E14*Tarieven!$C$3/100,2)</f>
        <v/>
      </c>
      <c r="J14" s="13">
        <f>ROUND($E14*Tarieven!$B$4/100,2)</f>
        <v/>
      </c>
      <c r="K14" s="13">
        <f>ROUND($E14*Tarieven!$C$4/100,2)</f>
        <v/>
      </c>
      <c r="L14" s="13">
        <f>ROUND($E14*Tarieven!$B$5/100,2)</f>
        <v/>
      </c>
      <c r="M14" s="13">
        <f>ROUND($E14*Tarieven!$C$5/100,2)</f>
        <v/>
      </c>
      <c r="N14" s="13">
        <f>ROUND($E14*Tarieven!$D$2/100,2)</f>
        <v/>
      </c>
      <c r="O14" s="13">
        <f>ROUND($E14*Tarieven!$E$2/100,2)</f>
        <v/>
      </c>
      <c r="P14" s="13">
        <f>ROUND($E14*Tarieven!$D$3/100,2)</f>
        <v/>
      </c>
      <c r="Q14" s="13">
        <f>ROUND($E14*Tarieven!$E$3/100,2)</f>
        <v/>
      </c>
      <c r="R14" s="13">
        <f>ROUND($E14*Tarieven!$D$4/100,2)</f>
        <v/>
      </c>
      <c r="S14" s="13">
        <f>ROUND($E14*Tarieven!$E$4/100,2)</f>
        <v/>
      </c>
      <c r="T14" s="13">
        <f>ROUND($E14*Tarieven!$D$5/100,2)</f>
        <v/>
      </c>
      <c r="U14" s="13">
        <f>ROUND($E14*Tarieven!$E$5/100,2)</f>
        <v/>
      </c>
    </row>
    <row r="15">
      <c r="A15" t="inlineStr">
        <is>
          <t>Amersfoort - Venlo</t>
        </is>
      </c>
      <c r="B15" t="inlineStr">
        <is>
          <t>Amersfoort</t>
        </is>
      </c>
      <c r="C15" t="inlineStr">
        <is>
          <t>Venlo</t>
        </is>
      </c>
      <c r="D15" s="12" t="n">
        <v>124.5</v>
      </c>
      <c r="E15" s="12" t="n">
        <v>118.7</v>
      </c>
      <c r="F15" s="13">
        <f>ROUND($E15*Tarieven!$B$2/100,2)</f>
        <v/>
      </c>
      <c r="G15" s="13">
        <f>ROUND($E15*Tarieven!$C$2/100,2)</f>
        <v/>
      </c>
      <c r="H15" s="13">
        <f>ROUND($E15*Tarieven!$B$3/100,2)</f>
        <v/>
      </c>
      <c r="I15" s="13">
        <f>ROUND($E15*Tarieven!$C$3/100,2)</f>
        <v/>
      </c>
      <c r="J15" s="13">
        <f>ROUND($E15*Tarieven!$B$4/100,2)</f>
        <v/>
      </c>
      <c r="K15" s="13">
        <f>ROUND($E15*Tarieven!$C$4/100,2)</f>
        <v/>
      </c>
      <c r="L15" s="13">
        <f>ROUND($E15*Tarieven!$B$5/100,2)</f>
        <v/>
      </c>
      <c r="M15" s="13">
        <f>ROUND($E15*Tarieven!$C$5/100,2)</f>
        <v/>
      </c>
      <c r="N15" s="13">
        <f>ROUND($E15*Tarieven!$D$2/100,2)</f>
        <v/>
      </c>
      <c r="O15" s="13">
        <f>ROUND($E15*Tarieven!$E$2/100,2)</f>
        <v/>
      </c>
      <c r="P15" s="13">
        <f>ROUND($E15*Tarieven!$D$3/100,2)</f>
        <v/>
      </c>
      <c r="Q15" s="13">
        <f>ROUND($E15*Tarieven!$E$3/100,2)</f>
        <v/>
      </c>
      <c r="R15" s="13">
        <f>ROUND($E15*Tarieven!$D$4/100,2)</f>
        <v/>
      </c>
      <c r="S15" s="13">
        <f>ROUND($E15*Tarieven!$E$4/100,2)</f>
        <v/>
      </c>
      <c r="T15" s="13">
        <f>ROUND($E15*Tarieven!$D$5/100,2)</f>
        <v/>
      </c>
      <c r="U15" s="13">
        <f>ROUND($E15*Tarieven!$E$5/100,2)</f>
        <v/>
      </c>
    </row>
    <row r="16">
      <c r="A16" t="inlineStr">
        <is>
          <t>Amsterdam - Arnhem</t>
        </is>
      </c>
      <c r="B16" t="inlineStr">
        <is>
          <t>Amsterdam</t>
        </is>
      </c>
      <c r="C16" t="inlineStr">
        <is>
          <t>Arnhem</t>
        </is>
      </c>
      <c r="D16" s="12" t="n">
        <v>112.5</v>
      </c>
      <c r="E16" s="12" t="n">
        <v>99.90000000000001</v>
      </c>
      <c r="F16" s="13">
        <f>ROUND($E16*Tarieven!$B$2/100,2)</f>
        <v/>
      </c>
      <c r="G16" s="13">
        <f>ROUND($E16*Tarieven!$C$2/100,2)</f>
        <v/>
      </c>
      <c r="H16" s="13">
        <f>ROUND($E16*Tarieven!$B$3/100,2)</f>
        <v/>
      </c>
      <c r="I16" s="13">
        <f>ROUND($E16*Tarieven!$C$3/100,2)</f>
        <v/>
      </c>
      <c r="J16" s="13">
        <f>ROUND($E16*Tarieven!$B$4/100,2)</f>
        <v/>
      </c>
      <c r="K16" s="13">
        <f>ROUND($E16*Tarieven!$C$4/100,2)</f>
        <v/>
      </c>
      <c r="L16" s="13">
        <f>ROUND($E16*Tarieven!$B$5/100,2)</f>
        <v/>
      </c>
      <c r="M16" s="13">
        <f>ROUND($E16*Tarieven!$C$5/100,2)</f>
        <v/>
      </c>
      <c r="N16" s="13">
        <f>ROUND($E16*Tarieven!$D$2/100,2)</f>
        <v/>
      </c>
      <c r="O16" s="13">
        <f>ROUND($E16*Tarieven!$E$2/100,2)</f>
        <v/>
      </c>
      <c r="P16" s="13">
        <f>ROUND($E16*Tarieven!$D$3/100,2)</f>
        <v/>
      </c>
      <c r="Q16" s="13">
        <f>ROUND($E16*Tarieven!$E$3/100,2)</f>
        <v/>
      </c>
      <c r="R16" s="13">
        <f>ROUND($E16*Tarieven!$D$4/100,2)</f>
        <v/>
      </c>
      <c r="S16" s="13">
        <f>ROUND($E16*Tarieven!$E$4/100,2)</f>
        <v/>
      </c>
      <c r="T16" s="13">
        <f>ROUND($E16*Tarieven!$D$5/100,2)</f>
        <v/>
      </c>
      <c r="U16" s="13">
        <f>ROUND($E16*Tarieven!$E$5/100,2)</f>
        <v/>
      </c>
    </row>
    <row r="17">
      <c r="A17" t="inlineStr">
        <is>
          <t>Amsterdam - Breda</t>
        </is>
      </c>
      <c r="B17" t="inlineStr">
        <is>
          <t>Amsterdam</t>
        </is>
      </c>
      <c r="C17" t="inlineStr">
        <is>
          <t>Breda</t>
        </is>
      </c>
      <c r="D17" s="12" t="n">
        <v>123.7</v>
      </c>
      <c r="E17" s="12" t="n">
        <v>111.9</v>
      </c>
      <c r="F17" s="13">
        <f>ROUND($E17*Tarieven!$B$2/100,2)</f>
        <v/>
      </c>
      <c r="G17" s="13">
        <f>ROUND($E17*Tarieven!$C$2/100,2)</f>
        <v/>
      </c>
      <c r="H17" s="13">
        <f>ROUND($E17*Tarieven!$B$3/100,2)</f>
        <v/>
      </c>
      <c r="I17" s="13">
        <f>ROUND($E17*Tarieven!$C$3/100,2)</f>
        <v/>
      </c>
      <c r="J17" s="13">
        <f>ROUND($E17*Tarieven!$B$4/100,2)</f>
        <v/>
      </c>
      <c r="K17" s="13">
        <f>ROUND($E17*Tarieven!$C$4/100,2)</f>
        <v/>
      </c>
      <c r="L17" s="13">
        <f>ROUND($E17*Tarieven!$B$5/100,2)</f>
        <v/>
      </c>
      <c r="M17" s="13">
        <f>ROUND($E17*Tarieven!$C$5/100,2)</f>
        <v/>
      </c>
      <c r="N17" s="13">
        <f>ROUND($E17*Tarieven!$D$2/100,2)</f>
        <v/>
      </c>
      <c r="O17" s="13">
        <f>ROUND($E17*Tarieven!$E$2/100,2)</f>
        <v/>
      </c>
      <c r="P17" s="13">
        <f>ROUND($E17*Tarieven!$D$3/100,2)</f>
        <v/>
      </c>
      <c r="Q17" s="13">
        <f>ROUND($E17*Tarieven!$E$3/100,2)</f>
        <v/>
      </c>
      <c r="R17" s="13">
        <f>ROUND($E17*Tarieven!$D$4/100,2)</f>
        <v/>
      </c>
      <c r="S17" s="13">
        <f>ROUND($E17*Tarieven!$E$4/100,2)</f>
        <v/>
      </c>
      <c r="T17" s="13">
        <f>ROUND($E17*Tarieven!$D$5/100,2)</f>
        <v/>
      </c>
      <c r="U17" s="13">
        <f>ROUND($E17*Tarieven!$E$5/100,2)</f>
        <v/>
      </c>
    </row>
    <row r="18">
      <c r="A18" t="inlineStr">
        <is>
          <t>Amsterdam - Den Haag</t>
        </is>
      </c>
      <c r="B18" t="inlineStr">
        <is>
          <t>Amsterdam</t>
        </is>
      </c>
      <c r="C18" t="inlineStr">
        <is>
          <t>Den Haag</t>
        </is>
      </c>
      <c r="D18" s="12" t="n">
        <v>60.3</v>
      </c>
      <c r="E18" s="12" t="n">
        <v>53.8</v>
      </c>
      <c r="F18" s="13">
        <f>ROUND($E18*Tarieven!$B$2/100,2)</f>
        <v/>
      </c>
      <c r="G18" s="13">
        <f>ROUND($E18*Tarieven!$C$2/100,2)</f>
        <v/>
      </c>
      <c r="H18" s="13">
        <f>ROUND($E18*Tarieven!$B$3/100,2)</f>
        <v/>
      </c>
      <c r="I18" s="13">
        <f>ROUND($E18*Tarieven!$C$3/100,2)</f>
        <v/>
      </c>
      <c r="J18" s="13">
        <f>ROUND($E18*Tarieven!$B$4/100,2)</f>
        <v/>
      </c>
      <c r="K18" s="13">
        <f>ROUND($E18*Tarieven!$C$4/100,2)</f>
        <v/>
      </c>
      <c r="L18" s="13">
        <f>ROUND($E18*Tarieven!$B$5/100,2)</f>
        <v/>
      </c>
      <c r="M18" s="13">
        <f>ROUND($E18*Tarieven!$C$5/100,2)</f>
        <v/>
      </c>
      <c r="N18" s="13">
        <f>ROUND($E18*Tarieven!$D$2/100,2)</f>
        <v/>
      </c>
      <c r="O18" s="13">
        <f>ROUND($E18*Tarieven!$E$2/100,2)</f>
        <v/>
      </c>
      <c r="P18" s="13">
        <f>ROUND($E18*Tarieven!$D$3/100,2)</f>
        <v/>
      </c>
      <c r="Q18" s="13">
        <f>ROUND($E18*Tarieven!$E$3/100,2)</f>
        <v/>
      </c>
      <c r="R18" s="13">
        <f>ROUND($E18*Tarieven!$D$4/100,2)</f>
        <v/>
      </c>
      <c r="S18" s="13">
        <f>ROUND($E18*Tarieven!$E$4/100,2)</f>
        <v/>
      </c>
      <c r="T18" s="13">
        <f>ROUND($E18*Tarieven!$D$5/100,2)</f>
        <v/>
      </c>
      <c r="U18" s="13">
        <f>ROUND($E18*Tarieven!$E$5/100,2)</f>
        <v/>
      </c>
    </row>
    <row r="19">
      <c r="A19" t="inlineStr">
        <is>
          <t>Amsterdam - Eindhoven</t>
        </is>
      </c>
      <c r="B19" t="inlineStr">
        <is>
          <t>Amsterdam</t>
        </is>
      </c>
      <c r="C19" t="inlineStr">
        <is>
          <t>Eindhoven</t>
        </is>
      </c>
      <c r="D19" s="12" t="n">
        <v>129.6</v>
      </c>
      <c r="E19" s="12" t="n">
        <v>124.1</v>
      </c>
      <c r="F19" s="13">
        <f>ROUND($E19*Tarieven!$B$2/100,2)</f>
        <v/>
      </c>
      <c r="G19" s="13">
        <f>ROUND($E19*Tarieven!$C$2/100,2)</f>
        <v/>
      </c>
      <c r="H19" s="13">
        <f>ROUND($E19*Tarieven!$B$3/100,2)</f>
        <v/>
      </c>
      <c r="I19" s="13">
        <f>ROUND($E19*Tarieven!$C$3/100,2)</f>
        <v/>
      </c>
      <c r="J19" s="13">
        <f>ROUND($E19*Tarieven!$B$4/100,2)</f>
        <v/>
      </c>
      <c r="K19" s="13">
        <f>ROUND($E19*Tarieven!$C$4/100,2)</f>
        <v/>
      </c>
      <c r="L19" s="13">
        <f>ROUND($E19*Tarieven!$B$5/100,2)</f>
        <v/>
      </c>
      <c r="M19" s="13">
        <f>ROUND($E19*Tarieven!$C$5/100,2)</f>
        <v/>
      </c>
      <c r="N19" s="13">
        <f>ROUND($E19*Tarieven!$D$2/100,2)</f>
        <v/>
      </c>
      <c r="O19" s="13">
        <f>ROUND($E19*Tarieven!$E$2/100,2)</f>
        <v/>
      </c>
      <c r="P19" s="13">
        <f>ROUND($E19*Tarieven!$D$3/100,2)</f>
        <v/>
      </c>
      <c r="Q19" s="13">
        <f>ROUND($E19*Tarieven!$E$3/100,2)</f>
        <v/>
      </c>
      <c r="R19" s="13">
        <f>ROUND($E19*Tarieven!$D$4/100,2)</f>
        <v/>
      </c>
      <c r="S19" s="13">
        <f>ROUND($E19*Tarieven!$E$4/100,2)</f>
        <v/>
      </c>
      <c r="T19" s="13">
        <f>ROUND($E19*Tarieven!$D$5/100,2)</f>
        <v/>
      </c>
      <c r="U19" s="13">
        <f>ROUND($E19*Tarieven!$E$5/100,2)</f>
        <v/>
      </c>
    </row>
    <row r="20">
      <c r="A20" t="inlineStr">
        <is>
          <t>Amsterdam - Enschede</t>
        </is>
      </c>
      <c r="B20" t="inlineStr">
        <is>
          <t>Amsterdam</t>
        </is>
      </c>
      <c r="C20" t="inlineStr">
        <is>
          <t>Enschede</t>
        </is>
      </c>
      <c r="D20" s="12" t="n">
        <v>170.5</v>
      </c>
      <c r="E20" s="12" t="n">
        <v>157.8</v>
      </c>
      <c r="F20" s="13">
        <f>ROUND($E20*Tarieven!$B$2/100,2)</f>
        <v/>
      </c>
      <c r="G20" s="13">
        <f>ROUND($E20*Tarieven!$C$2/100,2)</f>
        <v/>
      </c>
      <c r="H20" s="13">
        <f>ROUND($E20*Tarieven!$B$3/100,2)</f>
        <v/>
      </c>
      <c r="I20" s="13">
        <f>ROUND($E20*Tarieven!$C$3/100,2)</f>
        <v/>
      </c>
      <c r="J20" s="13">
        <f>ROUND($E20*Tarieven!$B$4/100,2)</f>
        <v/>
      </c>
      <c r="K20" s="13">
        <f>ROUND($E20*Tarieven!$C$4/100,2)</f>
        <v/>
      </c>
      <c r="L20" s="13">
        <f>ROUND($E20*Tarieven!$B$5/100,2)</f>
        <v/>
      </c>
      <c r="M20" s="13">
        <f>ROUND($E20*Tarieven!$C$5/100,2)</f>
        <v/>
      </c>
      <c r="N20" s="13">
        <f>ROUND($E20*Tarieven!$D$2/100,2)</f>
        <v/>
      </c>
      <c r="O20" s="13">
        <f>ROUND($E20*Tarieven!$E$2/100,2)</f>
        <v/>
      </c>
      <c r="P20" s="13">
        <f>ROUND($E20*Tarieven!$D$3/100,2)</f>
        <v/>
      </c>
      <c r="Q20" s="13">
        <f>ROUND($E20*Tarieven!$E$3/100,2)</f>
        <v/>
      </c>
      <c r="R20" s="13">
        <f>ROUND($E20*Tarieven!$D$4/100,2)</f>
        <v/>
      </c>
      <c r="S20" s="13">
        <f>ROUND($E20*Tarieven!$E$4/100,2)</f>
        <v/>
      </c>
      <c r="T20" s="13">
        <f>ROUND($E20*Tarieven!$D$5/100,2)</f>
        <v/>
      </c>
      <c r="U20" s="13">
        <f>ROUND($E20*Tarieven!$E$5/100,2)</f>
        <v/>
      </c>
    </row>
    <row r="21">
      <c r="A21" t="inlineStr">
        <is>
          <t>Amsterdam - Groningen</t>
        </is>
      </c>
      <c r="B21" t="inlineStr">
        <is>
          <t>Amsterdam</t>
        </is>
      </c>
      <c r="C21" t="inlineStr">
        <is>
          <t>Groningen</t>
        </is>
      </c>
      <c r="D21" s="12" t="n">
        <v>197.7</v>
      </c>
      <c r="E21" s="12" t="n">
        <v>189.9</v>
      </c>
      <c r="F21" s="13">
        <f>ROUND($E21*Tarieven!$B$2/100,2)</f>
        <v/>
      </c>
      <c r="G21" s="13">
        <f>ROUND($E21*Tarieven!$C$2/100,2)</f>
        <v/>
      </c>
      <c r="H21" s="13">
        <f>ROUND($E21*Tarieven!$B$3/100,2)</f>
        <v/>
      </c>
      <c r="I21" s="13">
        <f>ROUND($E21*Tarieven!$C$3/100,2)</f>
        <v/>
      </c>
      <c r="J21" s="13">
        <f>ROUND($E21*Tarieven!$B$4/100,2)</f>
        <v/>
      </c>
      <c r="K21" s="13">
        <f>ROUND($E21*Tarieven!$C$4/100,2)</f>
        <v/>
      </c>
      <c r="L21" s="13">
        <f>ROUND($E21*Tarieven!$B$5/100,2)</f>
        <v/>
      </c>
      <c r="M21" s="13">
        <f>ROUND($E21*Tarieven!$C$5/100,2)</f>
        <v/>
      </c>
      <c r="N21" s="13">
        <f>ROUND($E21*Tarieven!$D$2/100,2)</f>
        <v/>
      </c>
      <c r="O21" s="13">
        <f>ROUND($E21*Tarieven!$E$2/100,2)</f>
        <v/>
      </c>
      <c r="P21" s="13">
        <f>ROUND($E21*Tarieven!$D$3/100,2)</f>
        <v/>
      </c>
      <c r="Q21" s="13">
        <f>ROUND($E21*Tarieven!$E$3/100,2)</f>
        <v/>
      </c>
      <c r="R21" s="13">
        <f>ROUND($E21*Tarieven!$D$4/100,2)</f>
        <v/>
      </c>
      <c r="S21" s="13">
        <f>ROUND($E21*Tarieven!$E$4/100,2)</f>
        <v/>
      </c>
      <c r="T21" s="13">
        <f>ROUND($E21*Tarieven!$D$5/100,2)</f>
        <v/>
      </c>
      <c r="U21" s="13">
        <f>ROUND($E21*Tarieven!$E$5/100,2)</f>
        <v/>
      </c>
    </row>
    <row r="22">
      <c r="A22" t="inlineStr">
        <is>
          <t>Amsterdam - 's-Hertogenbosch</t>
        </is>
      </c>
      <c r="B22" t="inlineStr">
        <is>
          <t>Amsterdam</t>
        </is>
      </c>
      <c r="C22" t="inlineStr">
        <is>
          <t>'s-Hertogenbosch</t>
        </is>
      </c>
      <c r="D22" s="12" t="n">
        <v>97</v>
      </c>
      <c r="E22" s="12" t="n">
        <v>88.7</v>
      </c>
      <c r="F22" s="13">
        <f>ROUND($E22*Tarieven!$B$2/100,2)</f>
        <v/>
      </c>
      <c r="G22" s="13">
        <f>ROUND($E22*Tarieven!$C$2/100,2)</f>
        <v/>
      </c>
      <c r="H22" s="13">
        <f>ROUND($E22*Tarieven!$B$3/100,2)</f>
        <v/>
      </c>
      <c r="I22" s="13">
        <f>ROUND($E22*Tarieven!$C$3/100,2)</f>
        <v/>
      </c>
      <c r="J22" s="13">
        <f>ROUND($E22*Tarieven!$B$4/100,2)</f>
        <v/>
      </c>
      <c r="K22" s="13">
        <f>ROUND($E22*Tarieven!$C$4/100,2)</f>
        <v/>
      </c>
      <c r="L22" s="13">
        <f>ROUND($E22*Tarieven!$B$5/100,2)</f>
        <v/>
      </c>
      <c r="M22" s="13">
        <f>ROUND($E22*Tarieven!$C$5/100,2)</f>
        <v/>
      </c>
      <c r="N22" s="13">
        <f>ROUND($E22*Tarieven!$D$2/100,2)</f>
        <v/>
      </c>
      <c r="O22" s="13">
        <f>ROUND($E22*Tarieven!$E$2/100,2)</f>
        <v/>
      </c>
      <c r="P22" s="13">
        <f>ROUND($E22*Tarieven!$D$3/100,2)</f>
        <v/>
      </c>
      <c r="Q22" s="13">
        <f>ROUND($E22*Tarieven!$E$3/100,2)</f>
        <v/>
      </c>
      <c r="R22" s="13">
        <f>ROUND($E22*Tarieven!$D$4/100,2)</f>
        <v/>
      </c>
      <c r="S22" s="13">
        <f>ROUND($E22*Tarieven!$E$4/100,2)</f>
        <v/>
      </c>
      <c r="T22" s="13">
        <f>ROUND($E22*Tarieven!$D$5/100,2)</f>
        <v/>
      </c>
      <c r="U22" s="13">
        <f>ROUND($E22*Tarieven!$E$5/100,2)</f>
        <v/>
      </c>
    </row>
    <row r="23">
      <c r="A23" t="inlineStr">
        <is>
          <t>Amsterdam - Leeuwarden</t>
        </is>
      </c>
      <c r="B23" t="inlineStr">
        <is>
          <t>Amsterdam</t>
        </is>
      </c>
      <c r="C23" t="inlineStr">
        <is>
          <t>Leeuwarden</t>
        </is>
      </c>
      <c r="D23" s="12" t="n">
        <v>141.3</v>
      </c>
      <c r="E23" s="12" t="n">
        <v>100.4</v>
      </c>
      <c r="F23" s="13">
        <f>ROUND($E23*Tarieven!$B$2/100,2)</f>
        <v/>
      </c>
      <c r="G23" s="13">
        <f>ROUND($E23*Tarieven!$C$2/100,2)</f>
        <v/>
      </c>
      <c r="H23" s="13">
        <f>ROUND($E23*Tarieven!$B$3/100,2)</f>
        <v/>
      </c>
      <c r="I23" s="13">
        <f>ROUND($E23*Tarieven!$C$3/100,2)</f>
        <v/>
      </c>
      <c r="J23" s="13">
        <f>ROUND($E23*Tarieven!$B$4/100,2)</f>
        <v/>
      </c>
      <c r="K23" s="13">
        <f>ROUND($E23*Tarieven!$C$4/100,2)</f>
        <v/>
      </c>
      <c r="L23" s="13">
        <f>ROUND($E23*Tarieven!$B$5/100,2)</f>
        <v/>
      </c>
      <c r="M23" s="13">
        <f>ROUND($E23*Tarieven!$C$5/100,2)</f>
        <v/>
      </c>
      <c r="N23" s="13">
        <f>ROUND($E23*Tarieven!$D$2/100,2)</f>
        <v/>
      </c>
      <c r="O23" s="13">
        <f>ROUND($E23*Tarieven!$E$2/100,2)</f>
        <v/>
      </c>
      <c r="P23" s="13">
        <f>ROUND($E23*Tarieven!$D$3/100,2)</f>
        <v/>
      </c>
      <c r="Q23" s="13">
        <f>ROUND($E23*Tarieven!$E$3/100,2)</f>
        <v/>
      </c>
      <c r="R23" s="13">
        <f>ROUND($E23*Tarieven!$D$4/100,2)</f>
        <v/>
      </c>
      <c r="S23" s="13">
        <f>ROUND($E23*Tarieven!$E$4/100,2)</f>
        <v/>
      </c>
      <c r="T23" s="13">
        <f>ROUND($E23*Tarieven!$D$5/100,2)</f>
        <v/>
      </c>
      <c r="U23" s="13">
        <f>ROUND($E23*Tarieven!$E$5/100,2)</f>
        <v/>
      </c>
    </row>
    <row r="24">
      <c r="A24" t="inlineStr">
        <is>
          <t>Amsterdam - Maastricht</t>
        </is>
      </c>
      <c r="B24" t="inlineStr">
        <is>
          <t>Amsterdam</t>
        </is>
      </c>
      <c r="C24" t="inlineStr">
        <is>
          <t>Maastricht</t>
        </is>
      </c>
      <c r="D24" s="12" t="n">
        <v>220.1</v>
      </c>
      <c r="E24" s="12" t="n">
        <v>211.5</v>
      </c>
      <c r="F24" s="13">
        <f>ROUND($E24*Tarieven!$B$2/100,2)</f>
        <v/>
      </c>
      <c r="G24" s="13">
        <f>ROUND($E24*Tarieven!$C$2/100,2)</f>
        <v/>
      </c>
      <c r="H24" s="13">
        <f>ROUND($E24*Tarieven!$B$3/100,2)</f>
        <v/>
      </c>
      <c r="I24" s="13">
        <f>ROUND($E24*Tarieven!$C$3/100,2)</f>
        <v/>
      </c>
      <c r="J24" s="13">
        <f>ROUND($E24*Tarieven!$B$4/100,2)</f>
        <v/>
      </c>
      <c r="K24" s="13">
        <f>ROUND($E24*Tarieven!$C$4/100,2)</f>
        <v/>
      </c>
      <c r="L24" s="13">
        <f>ROUND($E24*Tarieven!$B$5/100,2)</f>
        <v/>
      </c>
      <c r="M24" s="13">
        <f>ROUND($E24*Tarieven!$C$5/100,2)</f>
        <v/>
      </c>
      <c r="N24" s="13">
        <f>ROUND($E24*Tarieven!$D$2/100,2)</f>
        <v/>
      </c>
      <c r="O24" s="13">
        <f>ROUND($E24*Tarieven!$E$2/100,2)</f>
        <v/>
      </c>
      <c r="P24" s="13">
        <f>ROUND($E24*Tarieven!$D$3/100,2)</f>
        <v/>
      </c>
      <c r="Q24" s="13">
        <f>ROUND($E24*Tarieven!$E$3/100,2)</f>
        <v/>
      </c>
      <c r="R24" s="13">
        <f>ROUND($E24*Tarieven!$D$4/100,2)</f>
        <v/>
      </c>
      <c r="S24" s="13">
        <f>ROUND($E24*Tarieven!$E$4/100,2)</f>
        <v/>
      </c>
      <c r="T24" s="13">
        <f>ROUND($E24*Tarieven!$D$5/100,2)</f>
        <v/>
      </c>
      <c r="U24" s="13">
        <f>ROUND($E24*Tarieven!$E$5/100,2)</f>
        <v/>
      </c>
    </row>
    <row r="25">
      <c r="A25" t="inlineStr">
        <is>
          <t>Amsterdam - Maasvlakte</t>
        </is>
      </c>
      <c r="B25" t="inlineStr">
        <is>
          <t>Amsterdam</t>
        </is>
      </c>
      <c r="C25" t="inlineStr">
        <is>
          <t>Maasvlakte</t>
        </is>
      </c>
      <c r="D25" s="12" t="n">
        <v>99.3</v>
      </c>
      <c r="E25" s="12" t="n">
        <v>84.90000000000001</v>
      </c>
      <c r="F25" s="13">
        <f>ROUND($E25*Tarieven!$B$2/100,2)</f>
        <v/>
      </c>
      <c r="G25" s="13">
        <f>ROUND($E25*Tarieven!$C$2/100,2)</f>
        <v/>
      </c>
      <c r="H25" s="13">
        <f>ROUND($E25*Tarieven!$B$3/100,2)</f>
        <v/>
      </c>
      <c r="I25" s="13">
        <f>ROUND($E25*Tarieven!$C$3/100,2)</f>
        <v/>
      </c>
      <c r="J25" s="13">
        <f>ROUND($E25*Tarieven!$B$4/100,2)</f>
        <v/>
      </c>
      <c r="K25" s="13">
        <f>ROUND($E25*Tarieven!$C$4/100,2)</f>
        <v/>
      </c>
      <c r="L25" s="13">
        <f>ROUND($E25*Tarieven!$B$5/100,2)</f>
        <v/>
      </c>
      <c r="M25" s="13">
        <f>ROUND($E25*Tarieven!$C$5/100,2)</f>
        <v/>
      </c>
      <c r="N25" s="13">
        <f>ROUND($E25*Tarieven!$D$2/100,2)</f>
        <v/>
      </c>
      <c r="O25" s="13">
        <f>ROUND($E25*Tarieven!$E$2/100,2)</f>
        <v/>
      </c>
      <c r="P25" s="13">
        <f>ROUND($E25*Tarieven!$D$3/100,2)</f>
        <v/>
      </c>
      <c r="Q25" s="13">
        <f>ROUND($E25*Tarieven!$E$3/100,2)</f>
        <v/>
      </c>
      <c r="R25" s="13">
        <f>ROUND($E25*Tarieven!$D$4/100,2)</f>
        <v/>
      </c>
      <c r="S25" s="13">
        <f>ROUND($E25*Tarieven!$E$4/100,2)</f>
        <v/>
      </c>
      <c r="T25" s="13">
        <f>ROUND($E25*Tarieven!$D$5/100,2)</f>
        <v/>
      </c>
      <c r="U25" s="13">
        <f>ROUND($E25*Tarieven!$E$5/100,2)</f>
        <v/>
      </c>
    </row>
    <row r="26">
      <c r="A26" t="inlineStr">
        <is>
          <t>Amsterdam - Moerdijk</t>
        </is>
      </c>
      <c r="B26" t="inlineStr">
        <is>
          <t>Amsterdam</t>
        </is>
      </c>
      <c r="C26" t="inlineStr">
        <is>
          <t>Moerdijk</t>
        </is>
      </c>
      <c r="D26" s="12" t="n">
        <v>114.6</v>
      </c>
      <c r="E26" s="12" t="n">
        <v>107.3</v>
      </c>
      <c r="F26" s="13">
        <f>ROUND($E26*Tarieven!$B$2/100,2)</f>
        <v/>
      </c>
      <c r="G26" s="13">
        <f>ROUND($E26*Tarieven!$C$2/100,2)</f>
        <v/>
      </c>
      <c r="H26" s="13">
        <f>ROUND($E26*Tarieven!$B$3/100,2)</f>
        <v/>
      </c>
      <c r="I26" s="13">
        <f>ROUND($E26*Tarieven!$C$3/100,2)</f>
        <v/>
      </c>
      <c r="J26" s="13">
        <f>ROUND($E26*Tarieven!$B$4/100,2)</f>
        <v/>
      </c>
      <c r="K26" s="13">
        <f>ROUND($E26*Tarieven!$C$4/100,2)</f>
        <v/>
      </c>
      <c r="L26" s="13">
        <f>ROUND($E26*Tarieven!$B$5/100,2)</f>
        <v/>
      </c>
      <c r="M26" s="13">
        <f>ROUND($E26*Tarieven!$C$5/100,2)</f>
        <v/>
      </c>
      <c r="N26" s="13">
        <f>ROUND($E26*Tarieven!$D$2/100,2)</f>
        <v/>
      </c>
      <c r="O26" s="13">
        <f>ROUND($E26*Tarieven!$E$2/100,2)</f>
        <v/>
      </c>
      <c r="P26" s="13">
        <f>ROUND($E26*Tarieven!$D$3/100,2)</f>
        <v/>
      </c>
      <c r="Q26" s="13">
        <f>ROUND($E26*Tarieven!$E$3/100,2)</f>
        <v/>
      </c>
      <c r="R26" s="13">
        <f>ROUND($E26*Tarieven!$D$4/100,2)</f>
        <v/>
      </c>
      <c r="S26" s="13">
        <f>ROUND($E26*Tarieven!$E$4/100,2)</f>
        <v/>
      </c>
      <c r="T26" s="13">
        <f>ROUND($E26*Tarieven!$D$5/100,2)</f>
        <v/>
      </c>
      <c r="U26" s="13">
        <f>ROUND($E26*Tarieven!$E$5/100,2)</f>
        <v/>
      </c>
    </row>
    <row r="27">
      <c r="A27" t="inlineStr">
        <is>
          <t>Amsterdam - Nijmegen</t>
        </is>
      </c>
      <c r="B27" t="inlineStr">
        <is>
          <t>Amsterdam</t>
        </is>
      </c>
      <c r="C27" t="inlineStr">
        <is>
          <t>Nijmegen</t>
        </is>
      </c>
      <c r="D27" s="12" t="n">
        <v>123.6</v>
      </c>
      <c r="E27" s="12" t="n">
        <v>114.2</v>
      </c>
      <c r="F27" s="13">
        <f>ROUND($E27*Tarieven!$B$2/100,2)</f>
        <v/>
      </c>
      <c r="G27" s="13">
        <f>ROUND($E27*Tarieven!$C$2/100,2)</f>
        <v/>
      </c>
      <c r="H27" s="13">
        <f>ROUND($E27*Tarieven!$B$3/100,2)</f>
        <v/>
      </c>
      <c r="I27" s="13">
        <f>ROUND($E27*Tarieven!$C$3/100,2)</f>
        <v/>
      </c>
      <c r="J27" s="13">
        <f>ROUND($E27*Tarieven!$B$4/100,2)</f>
        <v/>
      </c>
      <c r="K27" s="13">
        <f>ROUND($E27*Tarieven!$C$4/100,2)</f>
        <v/>
      </c>
      <c r="L27" s="13">
        <f>ROUND($E27*Tarieven!$B$5/100,2)</f>
        <v/>
      </c>
      <c r="M27" s="13">
        <f>ROUND($E27*Tarieven!$C$5/100,2)</f>
        <v/>
      </c>
      <c r="N27" s="13">
        <f>ROUND($E27*Tarieven!$D$2/100,2)</f>
        <v/>
      </c>
      <c r="O27" s="13">
        <f>ROUND($E27*Tarieven!$E$2/100,2)</f>
        <v/>
      </c>
      <c r="P27" s="13">
        <f>ROUND($E27*Tarieven!$D$3/100,2)</f>
        <v/>
      </c>
      <c r="Q27" s="13">
        <f>ROUND($E27*Tarieven!$E$3/100,2)</f>
        <v/>
      </c>
      <c r="R27" s="13">
        <f>ROUND($E27*Tarieven!$D$4/100,2)</f>
        <v/>
      </c>
      <c r="S27" s="13">
        <f>ROUND($E27*Tarieven!$E$4/100,2)</f>
        <v/>
      </c>
      <c r="T27" s="13">
        <f>ROUND($E27*Tarieven!$D$5/100,2)</f>
        <v/>
      </c>
      <c r="U27" s="13">
        <f>ROUND($E27*Tarieven!$E$5/100,2)</f>
        <v/>
      </c>
    </row>
    <row r="28">
      <c r="A28" t="inlineStr">
        <is>
          <t>Amsterdam - Rotterdam</t>
        </is>
      </c>
      <c r="B28" t="inlineStr">
        <is>
          <t>Amsterdam</t>
        </is>
      </c>
      <c r="C28" t="inlineStr">
        <is>
          <t>Rotterdam</t>
        </is>
      </c>
      <c r="D28" s="12" t="n">
        <v>80.8</v>
      </c>
      <c r="E28" s="12" t="n">
        <v>75.2</v>
      </c>
      <c r="F28" s="13">
        <f>ROUND($E28*Tarieven!$B$2/100,2)</f>
        <v/>
      </c>
      <c r="G28" s="13">
        <f>ROUND($E28*Tarieven!$C$2/100,2)</f>
        <v/>
      </c>
      <c r="H28" s="13">
        <f>ROUND($E28*Tarieven!$B$3/100,2)</f>
        <v/>
      </c>
      <c r="I28" s="13">
        <f>ROUND($E28*Tarieven!$C$3/100,2)</f>
        <v/>
      </c>
      <c r="J28" s="13">
        <f>ROUND($E28*Tarieven!$B$4/100,2)</f>
        <v/>
      </c>
      <c r="K28" s="13">
        <f>ROUND($E28*Tarieven!$C$4/100,2)</f>
        <v/>
      </c>
      <c r="L28" s="13">
        <f>ROUND($E28*Tarieven!$B$5/100,2)</f>
        <v/>
      </c>
      <c r="M28" s="13">
        <f>ROUND($E28*Tarieven!$C$5/100,2)</f>
        <v/>
      </c>
      <c r="N28" s="13">
        <f>ROUND($E28*Tarieven!$D$2/100,2)</f>
        <v/>
      </c>
      <c r="O28" s="13">
        <f>ROUND($E28*Tarieven!$E$2/100,2)</f>
        <v/>
      </c>
      <c r="P28" s="13">
        <f>ROUND($E28*Tarieven!$D$3/100,2)</f>
        <v/>
      </c>
      <c r="Q28" s="13">
        <f>ROUND($E28*Tarieven!$E$3/100,2)</f>
        <v/>
      </c>
      <c r="R28" s="13">
        <f>ROUND($E28*Tarieven!$D$4/100,2)</f>
        <v/>
      </c>
      <c r="S28" s="13">
        <f>ROUND($E28*Tarieven!$E$4/100,2)</f>
        <v/>
      </c>
      <c r="T28" s="13">
        <f>ROUND($E28*Tarieven!$D$5/100,2)</f>
        <v/>
      </c>
      <c r="U28" s="13">
        <f>ROUND($E28*Tarieven!$E$5/100,2)</f>
        <v/>
      </c>
    </row>
    <row r="29">
      <c r="A29" t="inlineStr">
        <is>
          <t>Amsterdam - Schiphol</t>
        </is>
      </c>
      <c r="B29" t="inlineStr">
        <is>
          <t>Amsterdam</t>
        </is>
      </c>
      <c r="C29" t="inlineStr">
        <is>
          <t>Schiphol</t>
        </is>
      </c>
      <c r="D29" s="12" t="n">
        <v>21.4</v>
      </c>
      <c r="E29" s="12" t="n">
        <v>14.1</v>
      </c>
      <c r="F29" s="13">
        <f>ROUND($E29*Tarieven!$B$2/100,2)</f>
        <v/>
      </c>
      <c r="G29" s="13">
        <f>ROUND($E29*Tarieven!$C$2/100,2)</f>
        <v/>
      </c>
      <c r="H29" s="13">
        <f>ROUND($E29*Tarieven!$B$3/100,2)</f>
        <v/>
      </c>
      <c r="I29" s="13">
        <f>ROUND($E29*Tarieven!$C$3/100,2)</f>
        <v/>
      </c>
      <c r="J29" s="13">
        <f>ROUND($E29*Tarieven!$B$4/100,2)</f>
        <v/>
      </c>
      <c r="K29" s="13">
        <f>ROUND($E29*Tarieven!$C$4/100,2)</f>
        <v/>
      </c>
      <c r="L29" s="13">
        <f>ROUND($E29*Tarieven!$B$5/100,2)</f>
        <v/>
      </c>
      <c r="M29" s="13">
        <f>ROUND($E29*Tarieven!$C$5/100,2)</f>
        <v/>
      </c>
      <c r="N29" s="13">
        <f>ROUND($E29*Tarieven!$D$2/100,2)</f>
        <v/>
      </c>
      <c r="O29" s="13">
        <f>ROUND($E29*Tarieven!$E$2/100,2)</f>
        <v/>
      </c>
      <c r="P29" s="13">
        <f>ROUND($E29*Tarieven!$D$3/100,2)</f>
        <v/>
      </c>
      <c r="Q29" s="13">
        <f>ROUND($E29*Tarieven!$E$3/100,2)</f>
        <v/>
      </c>
      <c r="R29" s="13">
        <f>ROUND($E29*Tarieven!$D$4/100,2)</f>
        <v/>
      </c>
      <c r="S29" s="13">
        <f>ROUND($E29*Tarieven!$E$4/100,2)</f>
        <v/>
      </c>
      <c r="T29" s="13">
        <f>ROUND($E29*Tarieven!$D$5/100,2)</f>
        <v/>
      </c>
      <c r="U29" s="13">
        <f>ROUND($E29*Tarieven!$E$5/100,2)</f>
        <v/>
      </c>
    </row>
    <row r="30">
      <c r="A30" t="inlineStr">
        <is>
          <t>Amsterdam - Tilburg</t>
        </is>
      </c>
      <c r="B30" t="inlineStr">
        <is>
          <t>Amsterdam</t>
        </is>
      </c>
      <c r="C30" t="inlineStr">
        <is>
          <t>Tilburg</t>
        </is>
      </c>
      <c r="D30" s="12" t="n">
        <v>124.8</v>
      </c>
      <c r="E30" s="12" t="n">
        <v>103.8</v>
      </c>
      <c r="F30" s="13">
        <f>ROUND($E30*Tarieven!$B$2/100,2)</f>
        <v/>
      </c>
      <c r="G30" s="13">
        <f>ROUND($E30*Tarieven!$C$2/100,2)</f>
        <v/>
      </c>
      <c r="H30" s="13">
        <f>ROUND($E30*Tarieven!$B$3/100,2)</f>
        <v/>
      </c>
      <c r="I30" s="13">
        <f>ROUND($E30*Tarieven!$C$3/100,2)</f>
        <v/>
      </c>
      <c r="J30" s="13">
        <f>ROUND($E30*Tarieven!$B$4/100,2)</f>
        <v/>
      </c>
      <c r="K30" s="13">
        <f>ROUND($E30*Tarieven!$C$4/100,2)</f>
        <v/>
      </c>
      <c r="L30" s="13">
        <f>ROUND($E30*Tarieven!$B$5/100,2)</f>
        <v/>
      </c>
      <c r="M30" s="13">
        <f>ROUND($E30*Tarieven!$C$5/100,2)</f>
        <v/>
      </c>
      <c r="N30" s="13">
        <f>ROUND($E30*Tarieven!$D$2/100,2)</f>
        <v/>
      </c>
      <c r="O30" s="13">
        <f>ROUND($E30*Tarieven!$E$2/100,2)</f>
        <v/>
      </c>
      <c r="P30" s="13">
        <f>ROUND($E30*Tarieven!$D$3/100,2)</f>
        <v/>
      </c>
      <c r="Q30" s="13">
        <f>ROUND($E30*Tarieven!$E$3/100,2)</f>
        <v/>
      </c>
      <c r="R30" s="13">
        <f>ROUND($E30*Tarieven!$D$4/100,2)</f>
        <v/>
      </c>
      <c r="S30" s="13">
        <f>ROUND($E30*Tarieven!$E$4/100,2)</f>
        <v/>
      </c>
      <c r="T30" s="13">
        <f>ROUND($E30*Tarieven!$D$5/100,2)</f>
        <v/>
      </c>
      <c r="U30" s="13">
        <f>ROUND($E30*Tarieven!$E$5/100,2)</f>
        <v/>
      </c>
    </row>
    <row r="31">
      <c r="A31" t="inlineStr">
        <is>
          <t>Amsterdam - Utrecht</t>
        </is>
      </c>
      <c r="B31" t="inlineStr">
        <is>
          <t>Amsterdam</t>
        </is>
      </c>
      <c r="C31" t="inlineStr">
        <is>
          <t>Utrecht</t>
        </is>
      </c>
      <c r="D31" s="12" t="n">
        <v>45.3</v>
      </c>
      <c r="E31" s="12" t="n">
        <v>38.1</v>
      </c>
      <c r="F31" s="13">
        <f>ROUND($E31*Tarieven!$B$2/100,2)</f>
        <v/>
      </c>
      <c r="G31" s="13">
        <f>ROUND($E31*Tarieven!$C$2/100,2)</f>
        <v/>
      </c>
      <c r="H31" s="13">
        <f>ROUND($E31*Tarieven!$B$3/100,2)</f>
        <v/>
      </c>
      <c r="I31" s="13">
        <f>ROUND($E31*Tarieven!$C$3/100,2)</f>
        <v/>
      </c>
      <c r="J31" s="13">
        <f>ROUND($E31*Tarieven!$B$4/100,2)</f>
        <v/>
      </c>
      <c r="K31" s="13">
        <f>ROUND($E31*Tarieven!$C$4/100,2)</f>
        <v/>
      </c>
      <c r="L31" s="13">
        <f>ROUND($E31*Tarieven!$B$5/100,2)</f>
        <v/>
      </c>
      <c r="M31" s="13">
        <f>ROUND($E31*Tarieven!$C$5/100,2)</f>
        <v/>
      </c>
      <c r="N31" s="13">
        <f>ROUND($E31*Tarieven!$D$2/100,2)</f>
        <v/>
      </c>
      <c r="O31" s="13">
        <f>ROUND($E31*Tarieven!$E$2/100,2)</f>
        <v/>
      </c>
      <c r="P31" s="13">
        <f>ROUND($E31*Tarieven!$D$3/100,2)</f>
        <v/>
      </c>
      <c r="Q31" s="13">
        <f>ROUND($E31*Tarieven!$E$3/100,2)</f>
        <v/>
      </c>
      <c r="R31" s="13">
        <f>ROUND($E31*Tarieven!$D$4/100,2)</f>
        <v/>
      </c>
      <c r="S31" s="13">
        <f>ROUND($E31*Tarieven!$E$4/100,2)</f>
        <v/>
      </c>
      <c r="T31" s="13">
        <f>ROUND($E31*Tarieven!$D$5/100,2)</f>
        <v/>
      </c>
      <c r="U31" s="13">
        <f>ROUND($E31*Tarieven!$E$5/100,2)</f>
        <v/>
      </c>
    </row>
    <row r="32">
      <c r="A32" t="inlineStr">
        <is>
          <t>Amsterdam - Venlo</t>
        </is>
      </c>
      <c r="B32" t="inlineStr">
        <is>
          <t>Amsterdam</t>
        </is>
      </c>
      <c r="C32" t="inlineStr">
        <is>
          <t>Venlo</t>
        </is>
      </c>
      <c r="D32" s="12" t="n">
        <v>178.7</v>
      </c>
      <c r="E32" s="12" t="n">
        <v>170.7</v>
      </c>
      <c r="F32" s="13">
        <f>ROUND($E32*Tarieven!$B$2/100,2)</f>
        <v/>
      </c>
      <c r="G32" s="13">
        <f>ROUND($E32*Tarieven!$C$2/100,2)</f>
        <v/>
      </c>
      <c r="H32" s="13">
        <f>ROUND($E32*Tarieven!$B$3/100,2)</f>
        <v/>
      </c>
      <c r="I32" s="13">
        <f>ROUND($E32*Tarieven!$C$3/100,2)</f>
        <v/>
      </c>
      <c r="J32" s="13">
        <f>ROUND($E32*Tarieven!$B$4/100,2)</f>
        <v/>
      </c>
      <c r="K32" s="13">
        <f>ROUND($E32*Tarieven!$C$4/100,2)</f>
        <v/>
      </c>
      <c r="L32" s="13">
        <f>ROUND($E32*Tarieven!$B$5/100,2)</f>
        <v/>
      </c>
      <c r="M32" s="13">
        <f>ROUND($E32*Tarieven!$C$5/100,2)</f>
        <v/>
      </c>
      <c r="N32" s="13">
        <f>ROUND($E32*Tarieven!$D$2/100,2)</f>
        <v/>
      </c>
      <c r="O32" s="13">
        <f>ROUND($E32*Tarieven!$E$2/100,2)</f>
        <v/>
      </c>
      <c r="P32" s="13">
        <f>ROUND($E32*Tarieven!$D$3/100,2)</f>
        <v/>
      </c>
      <c r="Q32" s="13">
        <f>ROUND($E32*Tarieven!$E$3/100,2)</f>
        <v/>
      </c>
      <c r="R32" s="13">
        <f>ROUND($E32*Tarieven!$D$4/100,2)</f>
        <v/>
      </c>
      <c r="S32" s="13">
        <f>ROUND($E32*Tarieven!$E$4/100,2)</f>
        <v/>
      </c>
      <c r="T32" s="13">
        <f>ROUND($E32*Tarieven!$D$5/100,2)</f>
        <v/>
      </c>
      <c r="U32" s="13">
        <f>ROUND($E32*Tarieven!$E$5/100,2)</f>
        <v/>
      </c>
    </row>
    <row r="33">
      <c r="A33" t="inlineStr">
        <is>
          <t>Amsterdam - Waalwijk</t>
        </is>
      </c>
      <c r="B33" t="inlineStr">
        <is>
          <t>Amsterdam</t>
        </is>
      </c>
      <c r="C33" t="inlineStr">
        <is>
          <t>Waalwijk</t>
        </is>
      </c>
      <c r="D33" s="12" t="n">
        <v>110.8</v>
      </c>
      <c r="E33" s="12" t="n">
        <v>104</v>
      </c>
      <c r="F33" s="13">
        <f>ROUND($E33*Tarieven!$B$2/100,2)</f>
        <v/>
      </c>
      <c r="G33" s="13">
        <f>ROUND($E33*Tarieven!$C$2/100,2)</f>
        <v/>
      </c>
      <c r="H33" s="13">
        <f>ROUND($E33*Tarieven!$B$3/100,2)</f>
        <v/>
      </c>
      <c r="I33" s="13">
        <f>ROUND($E33*Tarieven!$C$3/100,2)</f>
        <v/>
      </c>
      <c r="J33" s="13">
        <f>ROUND($E33*Tarieven!$B$4/100,2)</f>
        <v/>
      </c>
      <c r="K33" s="13">
        <f>ROUND($E33*Tarieven!$C$4/100,2)</f>
        <v/>
      </c>
      <c r="L33" s="13">
        <f>ROUND($E33*Tarieven!$B$5/100,2)</f>
        <v/>
      </c>
      <c r="M33" s="13">
        <f>ROUND($E33*Tarieven!$C$5/100,2)</f>
        <v/>
      </c>
      <c r="N33" s="13">
        <f>ROUND($E33*Tarieven!$D$2/100,2)</f>
        <v/>
      </c>
      <c r="O33" s="13">
        <f>ROUND($E33*Tarieven!$E$2/100,2)</f>
        <v/>
      </c>
      <c r="P33" s="13">
        <f>ROUND($E33*Tarieven!$D$3/100,2)</f>
        <v/>
      </c>
      <c r="Q33" s="13">
        <f>ROUND($E33*Tarieven!$E$3/100,2)</f>
        <v/>
      </c>
      <c r="R33" s="13">
        <f>ROUND($E33*Tarieven!$D$4/100,2)</f>
        <v/>
      </c>
      <c r="S33" s="13">
        <f>ROUND($E33*Tarieven!$E$4/100,2)</f>
        <v/>
      </c>
      <c r="T33" s="13">
        <f>ROUND($E33*Tarieven!$D$5/100,2)</f>
        <v/>
      </c>
      <c r="U33" s="13">
        <f>ROUND($E33*Tarieven!$E$5/100,2)</f>
        <v/>
      </c>
    </row>
    <row r="34">
      <c r="A34" t="inlineStr">
        <is>
          <t>Amsterdam - Zwolle</t>
        </is>
      </c>
      <c r="B34" t="inlineStr">
        <is>
          <t>Amsterdam</t>
        </is>
      </c>
      <c r="C34" t="inlineStr">
        <is>
          <t>Zwolle</t>
        </is>
      </c>
      <c r="D34" s="12" t="n">
        <v>123.2</v>
      </c>
      <c r="E34" s="12" t="n">
        <v>94</v>
      </c>
      <c r="F34" s="13">
        <f>ROUND($E34*Tarieven!$B$2/100,2)</f>
        <v/>
      </c>
      <c r="G34" s="13">
        <f>ROUND($E34*Tarieven!$C$2/100,2)</f>
        <v/>
      </c>
      <c r="H34" s="13">
        <f>ROUND($E34*Tarieven!$B$3/100,2)</f>
        <v/>
      </c>
      <c r="I34" s="13">
        <f>ROUND($E34*Tarieven!$C$3/100,2)</f>
        <v/>
      </c>
      <c r="J34" s="13">
        <f>ROUND($E34*Tarieven!$B$4/100,2)</f>
        <v/>
      </c>
      <c r="K34" s="13">
        <f>ROUND($E34*Tarieven!$C$4/100,2)</f>
        <v/>
      </c>
      <c r="L34" s="13">
        <f>ROUND($E34*Tarieven!$B$5/100,2)</f>
        <v/>
      </c>
      <c r="M34" s="13">
        <f>ROUND($E34*Tarieven!$C$5/100,2)</f>
        <v/>
      </c>
      <c r="N34" s="13">
        <f>ROUND($E34*Tarieven!$D$2/100,2)</f>
        <v/>
      </c>
      <c r="O34" s="13">
        <f>ROUND($E34*Tarieven!$E$2/100,2)</f>
        <v/>
      </c>
      <c r="P34" s="13">
        <f>ROUND($E34*Tarieven!$D$3/100,2)</f>
        <v/>
      </c>
      <c r="Q34" s="13">
        <f>ROUND($E34*Tarieven!$E$3/100,2)</f>
        <v/>
      </c>
      <c r="R34" s="13">
        <f>ROUND($E34*Tarieven!$D$4/100,2)</f>
        <v/>
      </c>
      <c r="S34" s="13">
        <f>ROUND($E34*Tarieven!$E$4/100,2)</f>
        <v/>
      </c>
      <c r="T34" s="13">
        <f>ROUND($E34*Tarieven!$D$5/100,2)</f>
        <v/>
      </c>
      <c r="U34" s="13">
        <f>ROUND($E34*Tarieven!$E$5/100,2)</f>
        <v/>
      </c>
    </row>
    <row r="35">
      <c r="A35" t="inlineStr">
        <is>
          <t>Arnhem - Maasvlakte</t>
        </is>
      </c>
      <c r="B35" t="inlineStr">
        <is>
          <t>Arnhem</t>
        </is>
      </c>
      <c r="C35" t="inlineStr">
        <is>
          <t>Maasvlakte</t>
        </is>
      </c>
      <c r="D35" s="12" t="n">
        <v>151.9</v>
      </c>
      <c r="E35" s="12" t="n">
        <v>141.3</v>
      </c>
      <c r="F35" s="13">
        <f>ROUND($E35*Tarieven!$B$2/100,2)</f>
        <v/>
      </c>
      <c r="G35" s="13">
        <f>ROUND($E35*Tarieven!$C$2/100,2)</f>
        <v/>
      </c>
      <c r="H35" s="13">
        <f>ROUND($E35*Tarieven!$B$3/100,2)</f>
        <v/>
      </c>
      <c r="I35" s="13">
        <f>ROUND($E35*Tarieven!$C$3/100,2)</f>
        <v/>
      </c>
      <c r="J35" s="13">
        <f>ROUND($E35*Tarieven!$B$4/100,2)</f>
        <v/>
      </c>
      <c r="K35" s="13">
        <f>ROUND($E35*Tarieven!$C$4/100,2)</f>
        <v/>
      </c>
      <c r="L35" s="13">
        <f>ROUND($E35*Tarieven!$B$5/100,2)</f>
        <v/>
      </c>
      <c r="M35" s="13">
        <f>ROUND($E35*Tarieven!$C$5/100,2)</f>
        <v/>
      </c>
      <c r="N35" s="13">
        <f>ROUND($E35*Tarieven!$D$2/100,2)</f>
        <v/>
      </c>
      <c r="O35" s="13">
        <f>ROUND($E35*Tarieven!$E$2/100,2)</f>
        <v/>
      </c>
      <c r="P35" s="13">
        <f>ROUND($E35*Tarieven!$D$3/100,2)</f>
        <v/>
      </c>
      <c r="Q35" s="13">
        <f>ROUND($E35*Tarieven!$E$3/100,2)</f>
        <v/>
      </c>
      <c r="R35" s="13">
        <f>ROUND($E35*Tarieven!$D$4/100,2)</f>
        <v/>
      </c>
      <c r="S35" s="13">
        <f>ROUND($E35*Tarieven!$E$4/100,2)</f>
        <v/>
      </c>
      <c r="T35" s="13">
        <f>ROUND($E35*Tarieven!$D$5/100,2)</f>
        <v/>
      </c>
      <c r="U35" s="13">
        <f>ROUND($E35*Tarieven!$E$5/100,2)</f>
        <v/>
      </c>
    </row>
    <row r="36">
      <c r="A36" t="inlineStr">
        <is>
          <t>Arnhem - Moerdijk</t>
        </is>
      </c>
      <c r="B36" t="inlineStr">
        <is>
          <t>Arnhem</t>
        </is>
      </c>
      <c r="C36" t="inlineStr">
        <is>
          <t>Moerdijk</t>
        </is>
      </c>
      <c r="D36" s="12" t="n">
        <v>121.9</v>
      </c>
      <c r="E36" s="12" t="n">
        <v>104.9</v>
      </c>
      <c r="F36" s="13">
        <f>ROUND($E36*Tarieven!$B$2/100,2)</f>
        <v/>
      </c>
      <c r="G36" s="13">
        <f>ROUND($E36*Tarieven!$C$2/100,2)</f>
        <v/>
      </c>
      <c r="H36" s="13">
        <f>ROUND($E36*Tarieven!$B$3/100,2)</f>
        <v/>
      </c>
      <c r="I36" s="13">
        <f>ROUND($E36*Tarieven!$C$3/100,2)</f>
        <v/>
      </c>
      <c r="J36" s="13">
        <f>ROUND($E36*Tarieven!$B$4/100,2)</f>
        <v/>
      </c>
      <c r="K36" s="13">
        <f>ROUND($E36*Tarieven!$C$4/100,2)</f>
        <v/>
      </c>
      <c r="L36" s="13">
        <f>ROUND($E36*Tarieven!$B$5/100,2)</f>
        <v/>
      </c>
      <c r="M36" s="13">
        <f>ROUND($E36*Tarieven!$C$5/100,2)</f>
        <v/>
      </c>
      <c r="N36" s="13">
        <f>ROUND($E36*Tarieven!$D$2/100,2)</f>
        <v/>
      </c>
      <c r="O36" s="13">
        <f>ROUND($E36*Tarieven!$E$2/100,2)</f>
        <v/>
      </c>
      <c r="P36" s="13">
        <f>ROUND($E36*Tarieven!$D$3/100,2)</f>
        <v/>
      </c>
      <c r="Q36" s="13">
        <f>ROUND($E36*Tarieven!$E$3/100,2)</f>
        <v/>
      </c>
      <c r="R36" s="13">
        <f>ROUND($E36*Tarieven!$D$4/100,2)</f>
        <v/>
      </c>
      <c r="S36" s="13">
        <f>ROUND($E36*Tarieven!$E$4/100,2)</f>
        <v/>
      </c>
      <c r="T36" s="13">
        <f>ROUND($E36*Tarieven!$D$5/100,2)</f>
        <v/>
      </c>
      <c r="U36" s="13">
        <f>ROUND($E36*Tarieven!$E$5/100,2)</f>
        <v/>
      </c>
    </row>
    <row r="37">
      <c r="A37" t="inlineStr">
        <is>
          <t>Arnhem - Rotterdam</t>
        </is>
      </c>
      <c r="B37" t="inlineStr">
        <is>
          <t>Arnhem</t>
        </is>
      </c>
      <c r="C37" t="inlineStr">
        <is>
          <t>Rotterdam</t>
        </is>
      </c>
      <c r="D37" s="12" t="n">
        <v>118.6</v>
      </c>
      <c r="E37" s="12" t="n">
        <v>112.8</v>
      </c>
      <c r="F37" s="13">
        <f>ROUND($E37*Tarieven!$B$2/100,2)</f>
        <v/>
      </c>
      <c r="G37" s="13">
        <f>ROUND($E37*Tarieven!$C$2/100,2)</f>
        <v/>
      </c>
      <c r="H37" s="13">
        <f>ROUND($E37*Tarieven!$B$3/100,2)</f>
        <v/>
      </c>
      <c r="I37" s="13">
        <f>ROUND($E37*Tarieven!$C$3/100,2)</f>
        <v/>
      </c>
      <c r="J37" s="13">
        <f>ROUND($E37*Tarieven!$B$4/100,2)</f>
        <v/>
      </c>
      <c r="K37" s="13">
        <f>ROUND($E37*Tarieven!$C$4/100,2)</f>
        <v/>
      </c>
      <c r="L37" s="13">
        <f>ROUND($E37*Tarieven!$B$5/100,2)</f>
        <v/>
      </c>
      <c r="M37" s="13">
        <f>ROUND($E37*Tarieven!$C$5/100,2)</f>
        <v/>
      </c>
      <c r="N37" s="13">
        <f>ROUND($E37*Tarieven!$D$2/100,2)</f>
        <v/>
      </c>
      <c r="O37" s="13">
        <f>ROUND($E37*Tarieven!$E$2/100,2)</f>
        <v/>
      </c>
      <c r="P37" s="13">
        <f>ROUND($E37*Tarieven!$D$3/100,2)</f>
        <v/>
      </c>
      <c r="Q37" s="13">
        <f>ROUND($E37*Tarieven!$E$3/100,2)</f>
        <v/>
      </c>
      <c r="R37" s="13">
        <f>ROUND($E37*Tarieven!$D$4/100,2)</f>
        <v/>
      </c>
      <c r="S37" s="13">
        <f>ROUND($E37*Tarieven!$E$4/100,2)</f>
        <v/>
      </c>
      <c r="T37" s="13">
        <f>ROUND($E37*Tarieven!$D$5/100,2)</f>
        <v/>
      </c>
      <c r="U37" s="13">
        <f>ROUND($E37*Tarieven!$E$5/100,2)</f>
        <v/>
      </c>
    </row>
    <row r="38">
      <c r="A38" t="inlineStr">
        <is>
          <t>Arnhem - Tilburg</t>
        </is>
      </c>
      <c r="B38" t="inlineStr">
        <is>
          <t>Arnhem</t>
        </is>
      </c>
      <c r="C38" t="inlineStr">
        <is>
          <t>Tilburg</t>
        </is>
      </c>
      <c r="D38" s="12" t="n">
        <v>94</v>
      </c>
      <c r="E38" s="12" t="n">
        <v>78.8</v>
      </c>
      <c r="F38" s="13">
        <f>ROUND($E38*Tarieven!$B$2/100,2)</f>
        <v/>
      </c>
      <c r="G38" s="13">
        <f>ROUND($E38*Tarieven!$C$2/100,2)</f>
        <v/>
      </c>
      <c r="H38" s="13">
        <f>ROUND($E38*Tarieven!$B$3/100,2)</f>
        <v/>
      </c>
      <c r="I38" s="13">
        <f>ROUND($E38*Tarieven!$C$3/100,2)</f>
        <v/>
      </c>
      <c r="J38" s="13">
        <f>ROUND($E38*Tarieven!$B$4/100,2)</f>
        <v/>
      </c>
      <c r="K38" s="13">
        <f>ROUND($E38*Tarieven!$C$4/100,2)</f>
        <v/>
      </c>
      <c r="L38" s="13">
        <f>ROUND($E38*Tarieven!$B$5/100,2)</f>
        <v/>
      </c>
      <c r="M38" s="13">
        <f>ROUND($E38*Tarieven!$C$5/100,2)</f>
        <v/>
      </c>
      <c r="N38" s="13">
        <f>ROUND($E38*Tarieven!$D$2/100,2)</f>
        <v/>
      </c>
      <c r="O38" s="13">
        <f>ROUND($E38*Tarieven!$E$2/100,2)</f>
        <v/>
      </c>
      <c r="P38" s="13">
        <f>ROUND($E38*Tarieven!$D$3/100,2)</f>
        <v/>
      </c>
      <c r="Q38" s="13">
        <f>ROUND($E38*Tarieven!$E$3/100,2)</f>
        <v/>
      </c>
      <c r="R38" s="13">
        <f>ROUND($E38*Tarieven!$D$4/100,2)</f>
        <v/>
      </c>
      <c r="S38" s="13">
        <f>ROUND($E38*Tarieven!$E$4/100,2)</f>
        <v/>
      </c>
      <c r="T38" s="13">
        <f>ROUND($E38*Tarieven!$D$5/100,2)</f>
        <v/>
      </c>
      <c r="U38" s="13">
        <f>ROUND($E38*Tarieven!$E$5/100,2)</f>
        <v/>
      </c>
    </row>
    <row r="39">
      <c r="A39" t="inlineStr">
        <is>
          <t>Arnhem - Utrecht</t>
        </is>
      </c>
      <c r="B39" t="inlineStr">
        <is>
          <t>Arnhem</t>
        </is>
      </c>
      <c r="C39" t="inlineStr">
        <is>
          <t>Utrecht</t>
        </is>
      </c>
      <c r="D39" s="12" t="n">
        <v>66.8</v>
      </c>
      <c r="E39" s="12" t="n">
        <v>53.7</v>
      </c>
      <c r="F39" s="13">
        <f>ROUND($E39*Tarieven!$B$2/100,2)</f>
        <v/>
      </c>
      <c r="G39" s="13">
        <f>ROUND($E39*Tarieven!$C$2/100,2)</f>
        <v/>
      </c>
      <c r="H39" s="13">
        <f>ROUND($E39*Tarieven!$B$3/100,2)</f>
        <v/>
      </c>
      <c r="I39" s="13">
        <f>ROUND($E39*Tarieven!$C$3/100,2)</f>
        <v/>
      </c>
      <c r="J39" s="13">
        <f>ROUND($E39*Tarieven!$B$4/100,2)</f>
        <v/>
      </c>
      <c r="K39" s="13">
        <f>ROUND($E39*Tarieven!$C$4/100,2)</f>
        <v/>
      </c>
      <c r="L39" s="13">
        <f>ROUND($E39*Tarieven!$B$5/100,2)</f>
        <v/>
      </c>
      <c r="M39" s="13">
        <f>ROUND($E39*Tarieven!$C$5/100,2)</f>
        <v/>
      </c>
      <c r="N39" s="13">
        <f>ROUND($E39*Tarieven!$D$2/100,2)</f>
        <v/>
      </c>
      <c r="O39" s="13">
        <f>ROUND($E39*Tarieven!$E$2/100,2)</f>
        <v/>
      </c>
      <c r="P39" s="13">
        <f>ROUND($E39*Tarieven!$D$3/100,2)</f>
        <v/>
      </c>
      <c r="Q39" s="13">
        <f>ROUND($E39*Tarieven!$E$3/100,2)</f>
        <v/>
      </c>
      <c r="R39" s="13">
        <f>ROUND($E39*Tarieven!$D$4/100,2)</f>
        <v/>
      </c>
      <c r="S39" s="13">
        <f>ROUND($E39*Tarieven!$E$4/100,2)</f>
        <v/>
      </c>
      <c r="T39" s="13">
        <f>ROUND($E39*Tarieven!$D$5/100,2)</f>
        <v/>
      </c>
      <c r="U39" s="13">
        <f>ROUND($E39*Tarieven!$E$5/100,2)</f>
        <v/>
      </c>
    </row>
    <row r="40">
      <c r="A40" t="inlineStr">
        <is>
          <t>Arnhem - Venlo</t>
        </is>
      </c>
      <c r="B40" t="inlineStr">
        <is>
          <t>Arnhem</t>
        </is>
      </c>
      <c r="C40" t="inlineStr">
        <is>
          <t>Venlo</t>
        </is>
      </c>
      <c r="D40" s="12" t="n">
        <v>81.59999999999999</v>
      </c>
      <c r="E40" s="12" t="n">
        <v>66.3</v>
      </c>
      <c r="F40" s="13">
        <f>ROUND($E40*Tarieven!$B$2/100,2)</f>
        <v/>
      </c>
      <c r="G40" s="13">
        <f>ROUND($E40*Tarieven!$C$2/100,2)</f>
        <v/>
      </c>
      <c r="H40" s="13">
        <f>ROUND($E40*Tarieven!$B$3/100,2)</f>
        <v/>
      </c>
      <c r="I40" s="13">
        <f>ROUND($E40*Tarieven!$C$3/100,2)</f>
        <v/>
      </c>
      <c r="J40" s="13">
        <f>ROUND($E40*Tarieven!$B$4/100,2)</f>
        <v/>
      </c>
      <c r="K40" s="13">
        <f>ROUND($E40*Tarieven!$C$4/100,2)</f>
        <v/>
      </c>
      <c r="L40" s="13">
        <f>ROUND($E40*Tarieven!$B$5/100,2)</f>
        <v/>
      </c>
      <c r="M40" s="13">
        <f>ROUND($E40*Tarieven!$C$5/100,2)</f>
        <v/>
      </c>
      <c r="N40" s="13">
        <f>ROUND($E40*Tarieven!$D$2/100,2)</f>
        <v/>
      </c>
      <c r="O40" s="13">
        <f>ROUND($E40*Tarieven!$E$2/100,2)</f>
        <v/>
      </c>
      <c r="P40" s="13">
        <f>ROUND($E40*Tarieven!$D$3/100,2)</f>
        <v/>
      </c>
      <c r="Q40" s="13">
        <f>ROUND($E40*Tarieven!$E$3/100,2)</f>
        <v/>
      </c>
      <c r="R40" s="13">
        <f>ROUND($E40*Tarieven!$D$4/100,2)</f>
        <v/>
      </c>
      <c r="S40" s="13">
        <f>ROUND($E40*Tarieven!$E$4/100,2)</f>
        <v/>
      </c>
      <c r="T40" s="13">
        <f>ROUND($E40*Tarieven!$D$5/100,2)</f>
        <v/>
      </c>
      <c r="U40" s="13">
        <f>ROUND($E40*Tarieven!$E$5/100,2)</f>
        <v/>
      </c>
    </row>
    <row r="41">
      <c r="A41" t="inlineStr">
        <is>
          <t>Breda - Maasvlakte</t>
        </is>
      </c>
      <c r="B41" t="inlineStr">
        <is>
          <t>Breda</t>
        </is>
      </c>
      <c r="C41" t="inlineStr">
        <is>
          <t>Maasvlakte</t>
        </is>
      </c>
      <c r="D41" s="12" t="n">
        <v>89.59999999999999</v>
      </c>
      <c r="E41" s="12" t="n">
        <v>78.8</v>
      </c>
      <c r="F41" s="13">
        <f>ROUND($E41*Tarieven!$B$2/100,2)</f>
        <v/>
      </c>
      <c r="G41" s="13">
        <f>ROUND($E41*Tarieven!$C$2/100,2)</f>
        <v/>
      </c>
      <c r="H41" s="13">
        <f>ROUND($E41*Tarieven!$B$3/100,2)</f>
        <v/>
      </c>
      <c r="I41" s="13">
        <f>ROUND($E41*Tarieven!$C$3/100,2)</f>
        <v/>
      </c>
      <c r="J41" s="13">
        <f>ROUND($E41*Tarieven!$B$4/100,2)</f>
        <v/>
      </c>
      <c r="K41" s="13">
        <f>ROUND($E41*Tarieven!$C$4/100,2)</f>
        <v/>
      </c>
      <c r="L41" s="13">
        <f>ROUND($E41*Tarieven!$B$5/100,2)</f>
        <v/>
      </c>
      <c r="M41" s="13">
        <f>ROUND($E41*Tarieven!$C$5/100,2)</f>
        <v/>
      </c>
      <c r="N41" s="13">
        <f>ROUND($E41*Tarieven!$D$2/100,2)</f>
        <v/>
      </c>
      <c r="O41" s="13">
        <f>ROUND($E41*Tarieven!$E$2/100,2)</f>
        <v/>
      </c>
      <c r="P41" s="13">
        <f>ROUND($E41*Tarieven!$D$3/100,2)</f>
        <v/>
      </c>
      <c r="Q41" s="13">
        <f>ROUND($E41*Tarieven!$E$3/100,2)</f>
        <v/>
      </c>
      <c r="R41" s="13">
        <f>ROUND($E41*Tarieven!$D$4/100,2)</f>
        <v/>
      </c>
      <c r="S41" s="13">
        <f>ROUND($E41*Tarieven!$E$4/100,2)</f>
        <v/>
      </c>
      <c r="T41" s="13">
        <f>ROUND($E41*Tarieven!$D$5/100,2)</f>
        <v/>
      </c>
      <c r="U41" s="13">
        <f>ROUND($E41*Tarieven!$E$5/100,2)</f>
        <v/>
      </c>
    </row>
    <row r="42">
      <c r="A42" t="inlineStr">
        <is>
          <t>Breda - Moerdijk</t>
        </is>
      </c>
      <c r="B42" t="inlineStr">
        <is>
          <t>Breda</t>
        </is>
      </c>
      <c r="C42" t="inlineStr">
        <is>
          <t>Moerdijk</t>
        </is>
      </c>
      <c r="D42" s="12" t="n">
        <v>30.9</v>
      </c>
      <c r="E42" s="12" t="n">
        <v>23.2</v>
      </c>
      <c r="F42" s="13">
        <f>ROUND($E42*Tarieven!$B$2/100,2)</f>
        <v/>
      </c>
      <c r="G42" s="13">
        <f>ROUND($E42*Tarieven!$C$2/100,2)</f>
        <v/>
      </c>
      <c r="H42" s="13">
        <f>ROUND($E42*Tarieven!$B$3/100,2)</f>
        <v/>
      </c>
      <c r="I42" s="13">
        <f>ROUND($E42*Tarieven!$C$3/100,2)</f>
        <v/>
      </c>
      <c r="J42" s="13">
        <f>ROUND($E42*Tarieven!$B$4/100,2)</f>
        <v/>
      </c>
      <c r="K42" s="13">
        <f>ROUND($E42*Tarieven!$C$4/100,2)</f>
        <v/>
      </c>
      <c r="L42" s="13">
        <f>ROUND($E42*Tarieven!$B$5/100,2)</f>
        <v/>
      </c>
      <c r="M42" s="13">
        <f>ROUND($E42*Tarieven!$C$5/100,2)</f>
        <v/>
      </c>
      <c r="N42" s="13">
        <f>ROUND($E42*Tarieven!$D$2/100,2)</f>
        <v/>
      </c>
      <c r="O42" s="13">
        <f>ROUND($E42*Tarieven!$E$2/100,2)</f>
        <v/>
      </c>
      <c r="P42" s="13">
        <f>ROUND($E42*Tarieven!$D$3/100,2)</f>
        <v/>
      </c>
      <c r="Q42" s="13">
        <f>ROUND($E42*Tarieven!$E$3/100,2)</f>
        <v/>
      </c>
      <c r="R42" s="13">
        <f>ROUND($E42*Tarieven!$D$4/100,2)</f>
        <v/>
      </c>
      <c r="S42" s="13">
        <f>ROUND($E42*Tarieven!$E$4/100,2)</f>
        <v/>
      </c>
      <c r="T42" s="13">
        <f>ROUND($E42*Tarieven!$D$5/100,2)</f>
        <v/>
      </c>
      <c r="U42" s="13">
        <f>ROUND($E42*Tarieven!$E$5/100,2)</f>
        <v/>
      </c>
    </row>
    <row r="43">
      <c r="A43" t="inlineStr">
        <is>
          <t>Breda - Rotterdam</t>
        </is>
      </c>
      <c r="B43" t="inlineStr">
        <is>
          <t>Breda</t>
        </is>
      </c>
      <c r="C43" t="inlineStr">
        <is>
          <t>Rotterdam</t>
        </is>
      </c>
      <c r="D43" s="12" t="n">
        <v>56.3</v>
      </c>
      <c r="E43" s="12" t="n">
        <v>50.3</v>
      </c>
      <c r="F43" s="13">
        <f>ROUND($E43*Tarieven!$B$2/100,2)</f>
        <v/>
      </c>
      <c r="G43" s="13">
        <f>ROUND($E43*Tarieven!$C$2/100,2)</f>
        <v/>
      </c>
      <c r="H43" s="13">
        <f>ROUND($E43*Tarieven!$B$3/100,2)</f>
        <v/>
      </c>
      <c r="I43" s="13">
        <f>ROUND($E43*Tarieven!$C$3/100,2)</f>
        <v/>
      </c>
      <c r="J43" s="13">
        <f>ROUND($E43*Tarieven!$B$4/100,2)</f>
        <v/>
      </c>
      <c r="K43" s="13">
        <f>ROUND($E43*Tarieven!$C$4/100,2)</f>
        <v/>
      </c>
      <c r="L43" s="13">
        <f>ROUND($E43*Tarieven!$B$5/100,2)</f>
        <v/>
      </c>
      <c r="M43" s="13">
        <f>ROUND($E43*Tarieven!$C$5/100,2)</f>
        <v/>
      </c>
      <c r="N43" s="13">
        <f>ROUND($E43*Tarieven!$D$2/100,2)</f>
        <v/>
      </c>
      <c r="O43" s="13">
        <f>ROUND($E43*Tarieven!$E$2/100,2)</f>
        <v/>
      </c>
      <c r="P43" s="13">
        <f>ROUND($E43*Tarieven!$D$3/100,2)</f>
        <v/>
      </c>
      <c r="Q43" s="13">
        <f>ROUND($E43*Tarieven!$E$3/100,2)</f>
        <v/>
      </c>
      <c r="R43" s="13">
        <f>ROUND($E43*Tarieven!$D$4/100,2)</f>
        <v/>
      </c>
      <c r="S43" s="13">
        <f>ROUND($E43*Tarieven!$E$4/100,2)</f>
        <v/>
      </c>
      <c r="T43" s="13">
        <f>ROUND($E43*Tarieven!$D$5/100,2)</f>
        <v/>
      </c>
      <c r="U43" s="13">
        <f>ROUND($E43*Tarieven!$E$5/100,2)</f>
        <v/>
      </c>
    </row>
    <row r="44">
      <c r="A44" t="inlineStr">
        <is>
          <t>Breda - Tilburg</t>
        </is>
      </c>
      <c r="B44" t="inlineStr">
        <is>
          <t>Breda</t>
        </is>
      </c>
      <c r="C44" t="inlineStr">
        <is>
          <t>Tilburg</t>
        </is>
      </c>
      <c r="D44" s="12" t="n">
        <v>27</v>
      </c>
      <c r="E44" s="12" t="n">
        <v>12.9</v>
      </c>
      <c r="F44" s="13">
        <f>ROUND($E44*Tarieven!$B$2/100,2)</f>
        <v/>
      </c>
      <c r="G44" s="13">
        <f>ROUND($E44*Tarieven!$C$2/100,2)</f>
        <v/>
      </c>
      <c r="H44" s="13">
        <f>ROUND($E44*Tarieven!$B$3/100,2)</f>
        <v/>
      </c>
      <c r="I44" s="13">
        <f>ROUND($E44*Tarieven!$C$3/100,2)</f>
        <v/>
      </c>
      <c r="J44" s="13">
        <f>ROUND($E44*Tarieven!$B$4/100,2)</f>
        <v/>
      </c>
      <c r="K44" s="13">
        <f>ROUND($E44*Tarieven!$C$4/100,2)</f>
        <v/>
      </c>
      <c r="L44" s="13">
        <f>ROUND($E44*Tarieven!$B$5/100,2)</f>
        <v/>
      </c>
      <c r="M44" s="13">
        <f>ROUND($E44*Tarieven!$C$5/100,2)</f>
        <v/>
      </c>
      <c r="N44" s="13">
        <f>ROUND($E44*Tarieven!$D$2/100,2)</f>
        <v/>
      </c>
      <c r="O44" s="13">
        <f>ROUND($E44*Tarieven!$E$2/100,2)</f>
        <v/>
      </c>
      <c r="P44" s="13">
        <f>ROUND($E44*Tarieven!$D$3/100,2)</f>
        <v/>
      </c>
      <c r="Q44" s="13">
        <f>ROUND($E44*Tarieven!$E$3/100,2)</f>
        <v/>
      </c>
      <c r="R44" s="13">
        <f>ROUND($E44*Tarieven!$D$4/100,2)</f>
        <v/>
      </c>
      <c r="S44" s="13">
        <f>ROUND($E44*Tarieven!$E$4/100,2)</f>
        <v/>
      </c>
      <c r="T44" s="13">
        <f>ROUND($E44*Tarieven!$D$5/100,2)</f>
        <v/>
      </c>
      <c r="U44" s="13">
        <f>ROUND($E44*Tarieven!$E$5/100,2)</f>
        <v/>
      </c>
    </row>
    <row r="45">
      <c r="A45" t="inlineStr">
        <is>
          <t>Breda - Utrecht</t>
        </is>
      </c>
      <c r="B45" t="inlineStr">
        <is>
          <t>Breda</t>
        </is>
      </c>
      <c r="C45" t="inlineStr">
        <is>
          <t>Utrecht</t>
        </is>
      </c>
      <c r="D45" s="12" t="n">
        <v>82</v>
      </c>
      <c r="E45" s="12" t="n">
        <v>71.8</v>
      </c>
      <c r="F45" s="13">
        <f>ROUND($E45*Tarieven!$B$2/100,2)</f>
        <v/>
      </c>
      <c r="G45" s="13">
        <f>ROUND($E45*Tarieven!$C$2/100,2)</f>
        <v/>
      </c>
      <c r="H45" s="13">
        <f>ROUND($E45*Tarieven!$B$3/100,2)</f>
        <v/>
      </c>
      <c r="I45" s="13">
        <f>ROUND($E45*Tarieven!$C$3/100,2)</f>
        <v/>
      </c>
      <c r="J45" s="13">
        <f>ROUND($E45*Tarieven!$B$4/100,2)</f>
        <v/>
      </c>
      <c r="K45" s="13">
        <f>ROUND($E45*Tarieven!$C$4/100,2)</f>
        <v/>
      </c>
      <c r="L45" s="13">
        <f>ROUND($E45*Tarieven!$B$5/100,2)</f>
        <v/>
      </c>
      <c r="M45" s="13">
        <f>ROUND($E45*Tarieven!$C$5/100,2)</f>
        <v/>
      </c>
      <c r="N45" s="13">
        <f>ROUND($E45*Tarieven!$D$2/100,2)</f>
        <v/>
      </c>
      <c r="O45" s="13">
        <f>ROUND($E45*Tarieven!$E$2/100,2)</f>
        <v/>
      </c>
      <c r="P45" s="13">
        <f>ROUND($E45*Tarieven!$D$3/100,2)</f>
        <v/>
      </c>
      <c r="Q45" s="13">
        <f>ROUND($E45*Tarieven!$E$3/100,2)</f>
        <v/>
      </c>
      <c r="R45" s="13">
        <f>ROUND($E45*Tarieven!$D$4/100,2)</f>
        <v/>
      </c>
      <c r="S45" s="13">
        <f>ROUND($E45*Tarieven!$E$4/100,2)</f>
        <v/>
      </c>
      <c r="T45" s="13">
        <f>ROUND($E45*Tarieven!$D$5/100,2)</f>
        <v/>
      </c>
      <c r="U45" s="13">
        <f>ROUND($E45*Tarieven!$E$5/100,2)</f>
        <v/>
      </c>
    </row>
    <row r="46">
      <c r="A46" t="inlineStr">
        <is>
          <t>Breda - Venlo</t>
        </is>
      </c>
      <c r="B46" t="inlineStr">
        <is>
          <t>Breda</t>
        </is>
      </c>
      <c r="C46" t="inlineStr">
        <is>
          <t>Venlo</t>
        </is>
      </c>
      <c r="D46" s="12" t="n">
        <v>116.9</v>
      </c>
      <c r="E46" s="12" t="n">
        <v>107.8</v>
      </c>
      <c r="F46" s="13">
        <f>ROUND($E46*Tarieven!$B$2/100,2)</f>
        <v/>
      </c>
      <c r="G46" s="13">
        <f>ROUND($E46*Tarieven!$C$2/100,2)</f>
        <v/>
      </c>
      <c r="H46" s="13">
        <f>ROUND($E46*Tarieven!$B$3/100,2)</f>
        <v/>
      </c>
      <c r="I46" s="13">
        <f>ROUND($E46*Tarieven!$C$3/100,2)</f>
        <v/>
      </c>
      <c r="J46" s="13">
        <f>ROUND($E46*Tarieven!$B$4/100,2)</f>
        <v/>
      </c>
      <c r="K46" s="13">
        <f>ROUND($E46*Tarieven!$C$4/100,2)</f>
        <v/>
      </c>
      <c r="L46" s="13">
        <f>ROUND($E46*Tarieven!$B$5/100,2)</f>
        <v/>
      </c>
      <c r="M46" s="13">
        <f>ROUND($E46*Tarieven!$C$5/100,2)</f>
        <v/>
      </c>
      <c r="N46" s="13">
        <f>ROUND($E46*Tarieven!$D$2/100,2)</f>
        <v/>
      </c>
      <c r="O46" s="13">
        <f>ROUND($E46*Tarieven!$E$2/100,2)</f>
        <v/>
      </c>
      <c r="P46" s="13">
        <f>ROUND($E46*Tarieven!$D$3/100,2)</f>
        <v/>
      </c>
      <c r="Q46" s="13">
        <f>ROUND($E46*Tarieven!$E$3/100,2)</f>
        <v/>
      </c>
      <c r="R46" s="13">
        <f>ROUND($E46*Tarieven!$D$4/100,2)</f>
        <v/>
      </c>
      <c r="S46" s="13">
        <f>ROUND($E46*Tarieven!$E$4/100,2)</f>
        <v/>
      </c>
      <c r="T46" s="13">
        <f>ROUND($E46*Tarieven!$D$5/100,2)</f>
        <v/>
      </c>
      <c r="U46" s="13">
        <f>ROUND($E46*Tarieven!$E$5/100,2)</f>
        <v/>
      </c>
    </row>
    <row r="47">
      <c r="A47" t="inlineStr">
        <is>
          <t>Den Haag - Maasvlakte</t>
        </is>
      </c>
      <c r="B47" t="inlineStr">
        <is>
          <t>Den Haag</t>
        </is>
      </c>
      <c r="C47" t="inlineStr">
        <is>
          <t>Maasvlakte</t>
        </is>
      </c>
      <c r="D47" s="12" t="n">
        <v>45.2</v>
      </c>
      <c r="E47" s="12" t="n">
        <v>31.2</v>
      </c>
      <c r="F47" s="13">
        <f>ROUND($E47*Tarieven!$B$2/100,2)</f>
        <v/>
      </c>
      <c r="G47" s="13">
        <f>ROUND($E47*Tarieven!$C$2/100,2)</f>
        <v/>
      </c>
      <c r="H47" s="13">
        <f>ROUND($E47*Tarieven!$B$3/100,2)</f>
        <v/>
      </c>
      <c r="I47" s="13">
        <f>ROUND($E47*Tarieven!$C$3/100,2)</f>
        <v/>
      </c>
      <c r="J47" s="13">
        <f>ROUND($E47*Tarieven!$B$4/100,2)</f>
        <v/>
      </c>
      <c r="K47" s="13">
        <f>ROUND($E47*Tarieven!$C$4/100,2)</f>
        <v/>
      </c>
      <c r="L47" s="13">
        <f>ROUND($E47*Tarieven!$B$5/100,2)</f>
        <v/>
      </c>
      <c r="M47" s="13">
        <f>ROUND($E47*Tarieven!$C$5/100,2)</f>
        <v/>
      </c>
      <c r="N47" s="13">
        <f>ROUND($E47*Tarieven!$D$2/100,2)</f>
        <v/>
      </c>
      <c r="O47" s="13">
        <f>ROUND($E47*Tarieven!$E$2/100,2)</f>
        <v/>
      </c>
      <c r="P47" s="13">
        <f>ROUND($E47*Tarieven!$D$3/100,2)</f>
        <v/>
      </c>
      <c r="Q47" s="13">
        <f>ROUND($E47*Tarieven!$E$3/100,2)</f>
        <v/>
      </c>
      <c r="R47" s="13">
        <f>ROUND($E47*Tarieven!$D$4/100,2)</f>
        <v/>
      </c>
      <c r="S47" s="13">
        <f>ROUND($E47*Tarieven!$E$4/100,2)</f>
        <v/>
      </c>
      <c r="T47" s="13">
        <f>ROUND($E47*Tarieven!$D$5/100,2)</f>
        <v/>
      </c>
      <c r="U47" s="13">
        <f>ROUND($E47*Tarieven!$E$5/100,2)</f>
        <v/>
      </c>
    </row>
    <row r="48">
      <c r="A48" t="inlineStr">
        <is>
          <t>Den Haag - Moerdijk</t>
        </is>
      </c>
      <c r="B48" t="inlineStr">
        <is>
          <t>Den Haag</t>
        </is>
      </c>
      <c r="C48" t="inlineStr">
        <is>
          <t>Moerdijk</t>
        </is>
      </c>
      <c r="D48" s="12" t="n">
        <v>64.40000000000001</v>
      </c>
      <c r="E48" s="12" t="n">
        <v>57.5</v>
      </c>
      <c r="F48" s="13">
        <f>ROUND($E48*Tarieven!$B$2/100,2)</f>
        <v/>
      </c>
      <c r="G48" s="13">
        <f>ROUND($E48*Tarieven!$C$2/100,2)</f>
        <v/>
      </c>
      <c r="H48" s="13">
        <f>ROUND($E48*Tarieven!$B$3/100,2)</f>
        <v/>
      </c>
      <c r="I48" s="13">
        <f>ROUND($E48*Tarieven!$C$3/100,2)</f>
        <v/>
      </c>
      <c r="J48" s="13">
        <f>ROUND($E48*Tarieven!$B$4/100,2)</f>
        <v/>
      </c>
      <c r="K48" s="13">
        <f>ROUND($E48*Tarieven!$C$4/100,2)</f>
        <v/>
      </c>
      <c r="L48" s="13">
        <f>ROUND($E48*Tarieven!$B$5/100,2)</f>
        <v/>
      </c>
      <c r="M48" s="13">
        <f>ROUND($E48*Tarieven!$C$5/100,2)</f>
        <v/>
      </c>
      <c r="N48" s="13">
        <f>ROUND($E48*Tarieven!$D$2/100,2)</f>
        <v/>
      </c>
      <c r="O48" s="13">
        <f>ROUND($E48*Tarieven!$E$2/100,2)</f>
        <v/>
      </c>
      <c r="P48" s="13">
        <f>ROUND($E48*Tarieven!$D$3/100,2)</f>
        <v/>
      </c>
      <c r="Q48" s="13">
        <f>ROUND($E48*Tarieven!$E$3/100,2)</f>
        <v/>
      </c>
      <c r="R48" s="13">
        <f>ROUND($E48*Tarieven!$D$4/100,2)</f>
        <v/>
      </c>
      <c r="S48" s="13">
        <f>ROUND($E48*Tarieven!$E$4/100,2)</f>
        <v/>
      </c>
      <c r="T48" s="13">
        <f>ROUND($E48*Tarieven!$D$5/100,2)</f>
        <v/>
      </c>
      <c r="U48" s="13">
        <f>ROUND($E48*Tarieven!$E$5/100,2)</f>
        <v/>
      </c>
    </row>
    <row r="49">
      <c r="A49" t="inlineStr">
        <is>
          <t>Den Haag - Rotterdam</t>
        </is>
      </c>
      <c r="B49" t="inlineStr">
        <is>
          <t>Den Haag</t>
        </is>
      </c>
      <c r="C49" t="inlineStr">
        <is>
          <t>Rotterdam</t>
        </is>
      </c>
      <c r="D49" s="12" t="n">
        <v>26.7</v>
      </c>
      <c r="E49" s="12" t="n">
        <v>21.4</v>
      </c>
      <c r="F49" s="13">
        <f>ROUND($E49*Tarieven!$B$2/100,2)</f>
        <v/>
      </c>
      <c r="G49" s="13">
        <f>ROUND($E49*Tarieven!$C$2/100,2)</f>
        <v/>
      </c>
      <c r="H49" s="13">
        <f>ROUND($E49*Tarieven!$B$3/100,2)</f>
        <v/>
      </c>
      <c r="I49" s="13">
        <f>ROUND($E49*Tarieven!$C$3/100,2)</f>
        <v/>
      </c>
      <c r="J49" s="13">
        <f>ROUND($E49*Tarieven!$B$4/100,2)</f>
        <v/>
      </c>
      <c r="K49" s="13">
        <f>ROUND($E49*Tarieven!$C$4/100,2)</f>
        <v/>
      </c>
      <c r="L49" s="13">
        <f>ROUND($E49*Tarieven!$B$5/100,2)</f>
        <v/>
      </c>
      <c r="M49" s="13">
        <f>ROUND($E49*Tarieven!$C$5/100,2)</f>
        <v/>
      </c>
      <c r="N49" s="13">
        <f>ROUND($E49*Tarieven!$D$2/100,2)</f>
        <v/>
      </c>
      <c r="O49" s="13">
        <f>ROUND($E49*Tarieven!$E$2/100,2)</f>
        <v/>
      </c>
      <c r="P49" s="13">
        <f>ROUND($E49*Tarieven!$D$3/100,2)</f>
        <v/>
      </c>
      <c r="Q49" s="13">
        <f>ROUND($E49*Tarieven!$E$3/100,2)</f>
        <v/>
      </c>
      <c r="R49" s="13">
        <f>ROUND($E49*Tarieven!$D$4/100,2)</f>
        <v/>
      </c>
      <c r="S49" s="13">
        <f>ROUND($E49*Tarieven!$E$4/100,2)</f>
        <v/>
      </c>
      <c r="T49" s="13">
        <f>ROUND($E49*Tarieven!$D$5/100,2)</f>
        <v/>
      </c>
      <c r="U49" s="13">
        <f>ROUND($E49*Tarieven!$E$5/100,2)</f>
        <v/>
      </c>
    </row>
    <row r="50">
      <c r="A50" t="inlineStr">
        <is>
          <t>Den Haag - Tilburg</t>
        </is>
      </c>
      <c r="B50" t="inlineStr">
        <is>
          <t>Den Haag</t>
        </is>
      </c>
      <c r="C50" t="inlineStr">
        <is>
          <t>Tilburg</t>
        </is>
      </c>
      <c r="D50" s="12" t="n">
        <v>101.3</v>
      </c>
      <c r="E50" s="12" t="n">
        <v>90.8</v>
      </c>
      <c r="F50" s="13">
        <f>ROUND($E50*Tarieven!$B$2/100,2)</f>
        <v/>
      </c>
      <c r="G50" s="13">
        <f>ROUND($E50*Tarieven!$C$2/100,2)</f>
        <v/>
      </c>
      <c r="H50" s="13">
        <f>ROUND($E50*Tarieven!$B$3/100,2)</f>
        <v/>
      </c>
      <c r="I50" s="13">
        <f>ROUND($E50*Tarieven!$C$3/100,2)</f>
        <v/>
      </c>
      <c r="J50" s="13">
        <f>ROUND($E50*Tarieven!$B$4/100,2)</f>
        <v/>
      </c>
      <c r="K50" s="13">
        <f>ROUND($E50*Tarieven!$C$4/100,2)</f>
        <v/>
      </c>
      <c r="L50" s="13">
        <f>ROUND($E50*Tarieven!$B$5/100,2)</f>
        <v/>
      </c>
      <c r="M50" s="13">
        <f>ROUND($E50*Tarieven!$C$5/100,2)</f>
        <v/>
      </c>
      <c r="N50" s="13">
        <f>ROUND($E50*Tarieven!$D$2/100,2)</f>
        <v/>
      </c>
      <c r="O50" s="13">
        <f>ROUND($E50*Tarieven!$E$2/100,2)</f>
        <v/>
      </c>
      <c r="P50" s="13">
        <f>ROUND($E50*Tarieven!$D$3/100,2)</f>
        <v/>
      </c>
      <c r="Q50" s="13">
        <f>ROUND($E50*Tarieven!$E$3/100,2)</f>
        <v/>
      </c>
      <c r="R50" s="13">
        <f>ROUND($E50*Tarieven!$D$4/100,2)</f>
        <v/>
      </c>
      <c r="S50" s="13">
        <f>ROUND($E50*Tarieven!$E$4/100,2)</f>
        <v/>
      </c>
      <c r="T50" s="13">
        <f>ROUND($E50*Tarieven!$D$5/100,2)</f>
        <v/>
      </c>
      <c r="U50" s="13">
        <f>ROUND($E50*Tarieven!$E$5/100,2)</f>
        <v/>
      </c>
    </row>
    <row r="51">
      <c r="A51" t="inlineStr">
        <is>
          <t>Den Haag - Utrecht</t>
        </is>
      </c>
      <c r="B51" t="inlineStr">
        <is>
          <t>Den Haag</t>
        </is>
      </c>
      <c r="C51" t="inlineStr">
        <is>
          <t>Utrecht</t>
        </is>
      </c>
      <c r="D51" s="12" t="n">
        <v>62.1</v>
      </c>
      <c r="E51" s="12" t="n">
        <v>53.3</v>
      </c>
      <c r="F51" s="13">
        <f>ROUND($E51*Tarieven!$B$2/100,2)</f>
        <v/>
      </c>
      <c r="G51" s="13">
        <f>ROUND($E51*Tarieven!$C$2/100,2)</f>
        <v/>
      </c>
      <c r="H51" s="13">
        <f>ROUND($E51*Tarieven!$B$3/100,2)</f>
        <v/>
      </c>
      <c r="I51" s="13">
        <f>ROUND($E51*Tarieven!$C$3/100,2)</f>
        <v/>
      </c>
      <c r="J51" s="13">
        <f>ROUND($E51*Tarieven!$B$4/100,2)</f>
        <v/>
      </c>
      <c r="K51" s="13">
        <f>ROUND($E51*Tarieven!$C$4/100,2)</f>
        <v/>
      </c>
      <c r="L51" s="13">
        <f>ROUND($E51*Tarieven!$B$5/100,2)</f>
        <v/>
      </c>
      <c r="M51" s="13">
        <f>ROUND($E51*Tarieven!$C$5/100,2)</f>
        <v/>
      </c>
      <c r="N51" s="13">
        <f>ROUND($E51*Tarieven!$D$2/100,2)</f>
        <v/>
      </c>
      <c r="O51" s="13">
        <f>ROUND($E51*Tarieven!$E$2/100,2)</f>
        <v/>
      </c>
      <c r="P51" s="13">
        <f>ROUND($E51*Tarieven!$D$3/100,2)</f>
        <v/>
      </c>
      <c r="Q51" s="13">
        <f>ROUND($E51*Tarieven!$E$3/100,2)</f>
        <v/>
      </c>
      <c r="R51" s="13">
        <f>ROUND($E51*Tarieven!$D$4/100,2)</f>
        <v/>
      </c>
      <c r="S51" s="13">
        <f>ROUND($E51*Tarieven!$E$4/100,2)</f>
        <v/>
      </c>
      <c r="T51" s="13">
        <f>ROUND($E51*Tarieven!$D$5/100,2)</f>
        <v/>
      </c>
      <c r="U51" s="13">
        <f>ROUND($E51*Tarieven!$E$5/100,2)</f>
        <v/>
      </c>
    </row>
    <row r="52">
      <c r="A52" t="inlineStr">
        <is>
          <t>Den Haag - Venlo</t>
        </is>
      </c>
      <c r="B52" t="inlineStr">
        <is>
          <t>Den Haag</t>
        </is>
      </c>
      <c r="C52" t="inlineStr">
        <is>
          <t>Venlo</t>
        </is>
      </c>
      <c r="D52" s="12" t="n">
        <v>185</v>
      </c>
      <c r="E52" s="12" t="n">
        <v>179.6</v>
      </c>
      <c r="F52" s="13">
        <f>ROUND($E52*Tarieven!$B$2/100,2)</f>
        <v/>
      </c>
      <c r="G52" s="13">
        <f>ROUND($E52*Tarieven!$C$2/100,2)</f>
        <v/>
      </c>
      <c r="H52" s="13">
        <f>ROUND($E52*Tarieven!$B$3/100,2)</f>
        <v/>
      </c>
      <c r="I52" s="13">
        <f>ROUND($E52*Tarieven!$C$3/100,2)</f>
        <v/>
      </c>
      <c r="J52" s="13">
        <f>ROUND($E52*Tarieven!$B$4/100,2)</f>
        <v/>
      </c>
      <c r="K52" s="13">
        <f>ROUND($E52*Tarieven!$C$4/100,2)</f>
        <v/>
      </c>
      <c r="L52" s="13">
        <f>ROUND($E52*Tarieven!$B$5/100,2)</f>
        <v/>
      </c>
      <c r="M52" s="13">
        <f>ROUND($E52*Tarieven!$C$5/100,2)</f>
        <v/>
      </c>
      <c r="N52" s="13">
        <f>ROUND($E52*Tarieven!$D$2/100,2)</f>
        <v/>
      </c>
      <c r="O52" s="13">
        <f>ROUND($E52*Tarieven!$E$2/100,2)</f>
        <v/>
      </c>
      <c r="P52" s="13">
        <f>ROUND($E52*Tarieven!$D$3/100,2)</f>
        <v/>
      </c>
      <c r="Q52" s="13">
        <f>ROUND($E52*Tarieven!$E$3/100,2)</f>
        <v/>
      </c>
      <c r="R52" s="13">
        <f>ROUND($E52*Tarieven!$D$4/100,2)</f>
        <v/>
      </c>
      <c r="S52" s="13">
        <f>ROUND($E52*Tarieven!$E$4/100,2)</f>
        <v/>
      </c>
      <c r="T52" s="13">
        <f>ROUND($E52*Tarieven!$D$5/100,2)</f>
        <v/>
      </c>
      <c r="U52" s="13">
        <f>ROUND($E52*Tarieven!$E$5/100,2)</f>
        <v/>
      </c>
    </row>
    <row r="53">
      <c r="A53" t="inlineStr">
        <is>
          <t>Eindhoven - Maasvlakte</t>
        </is>
      </c>
      <c r="B53" t="inlineStr">
        <is>
          <t>Eindhoven</t>
        </is>
      </c>
      <c r="C53" t="inlineStr">
        <is>
          <t>Maasvlakte</t>
        </is>
      </c>
      <c r="D53" s="12" t="n">
        <v>145.4</v>
      </c>
      <c r="E53" s="12" t="n">
        <v>136.5</v>
      </c>
      <c r="F53" s="13">
        <f>ROUND($E53*Tarieven!$B$2/100,2)</f>
        <v/>
      </c>
      <c r="G53" s="13">
        <f>ROUND($E53*Tarieven!$C$2/100,2)</f>
        <v/>
      </c>
      <c r="H53" s="13">
        <f>ROUND($E53*Tarieven!$B$3/100,2)</f>
        <v/>
      </c>
      <c r="I53" s="13">
        <f>ROUND($E53*Tarieven!$C$3/100,2)</f>
        <v/>
      </c>
      <c r="J53" s="13">
        <f>ROUND($E53*Tarieven!$B$4/100,2)</f>
        <v/>
      </c>
      <c r="K53" s="13">
        <f>ROUND($E53*Tarieven!$C$4/100,2)</f>
        <v/>
      </c>
      <c r="L53" s="13">
        <f>ROUND($E53*Tarieven!$B$5/100,2)</f>
        <v/>
      </c>
      <c r="M53" s="13">
        <f>ROUND($E53*Tarieven!$C$5/100,2)</f>
        <v/>
      </c>
      <c r="N53" s="13">
        <f>ROUND($E53*Tarieven!$D$2/100,2)</f>
        <v/>
      </c>
      <c r="O53" s="13">
        <f>ROUND($E53*Tarieven!$E$2/100,2)</f>
        <v/>
      </c>
      <c r="P53" s="13">
        <f>ROUND($E53*Tarieven!$D$3/100,2)</f>
        <v/>
      </c>
      <c r="Q53" s="13">
        <f>ROUND($E53*Tarieven!$E$3/100,2)</f>
        <v/>
      </c>
      <c r="R53" s="13">
        <f>ROUND($E53*Tarieven!$D$4/100,2)</f>
        <v/>
      </c>
      <c r="S53" s="13">
        <f>ROUND($E53*Tarieven!$E$4/100,2)</f>
        <v/>
      </c>
      <c r="T53" s="13">
        <f>ROUND($E53*Tarieven!$D$5/100,2)</f>
        <v/>
      </c>
      <c r="U53" s="13">
        <f>ROUND($E53*Tarieven!$E$5/100,2)</f>
        <v/>
      </c>
    </row>
    <row r="54">
      <c r="A54" t="inlineStr">
        <is>
          <t>Eindhoven - Moerdijk</t>
        </is>
      </c>
      <c r="B54" t="inlineStr">
        <is>
          <t>Eindhoven</t>
        </is>
      </c>
      <c r="C54" t="inlineStr">
        <is>
          <t>Moerdijk</t>
        </is>
      </c>
      <c r="D54" s="12" t="n">
        <v>86.7</v>
      </c>
      <c r="E54" s="12" t="n">
        <v>81</v>
      </c>
      <c r="F54" s="13">
        <f>ROUND($E54*Tarieven!$B$2/100,2)</f>
        <v/>
      </c>
      <c r="G54" s="13">
        <f>ROUND($E54*Tarieven!$C$2/100,2)</f>
        <v/>
      </c>
      <c r="H54" s="13">
        <f>ROUND($E54*Tarieven!$B$3/100,2)</f>
        <v/>
      </c>
      <c r="I54" s="13">
        <f>ROUND($E54*Tarieven!$C$3/100,2)</f>
        <v/>
      </c>
      <c r="J54" s="13">
        <f>ROUND($E54*Tarieven!$B$4/100,2)</f>
        <v/>
      </c>
      <c r="K54" s="13">
        <f>ROUND($E54*Tarieven!$C$4/100,2)</f>
        <v/>
      </c>
      <c r="L54" s="13">
        <f>ROUND($E54*Tarieven!$B$5/100,2)</f>
        <v/>
      </c>
      <c r="M54" s="13">
        <f>ROUND($E54*Tarieven!$C$5/100,2)</f>
        <v/>
      </c>
      <c r="N54" s="13">
        <f>ROUND($E54*Tarieven!$D$2/100,2)</f>
        <v/>
      </c>
      <c r="O54" s="13">
        <f>ROUND($E54*Tarieven!$E$2/100,2)</f>
        <v/>
      </c>
      <c r="P54" s="13">
        <f>ROUND($E54*Tarieven!$D$3/100,2)</f>
        <v/>
      </c>
      <c r="Q54" s="13">
        <f>ROUND($E54*Tarieven!$E$3/100,2)</f>
        <v/>
      </c>
      <c r="R54" s="13">
        <f>ROUND($E54*Tarieven!$D$4/100,2)</f>
        <v/>
      </c>
      <c r="S54" s="13">
        <f>ROUND($E54*Tarieven!$E$4/100,2)</f>
        <v/>
      </c>
      <c r="T54" s="13">
        <f>ROUND($E54*Tarieven!$D$5/100,2)</f>
        <v/>
      </c>
      <c r="U54" s="13">
        <f>ROUND($E54*Tarieven!$E$5/100,2)</f>
        <v/>
      </c>
    </row>
    <row r="55">
      <c r="A55" t="inlineStr">
        <is>
          <t>Eindhoven - Rotterdam</t>
        </is>
      </c>
      <c r="B55" t="inlineStr">
        <is>
          <t>Eindhoven</t>
        </is>
      </c>
      <c r="C55" t="inlineStr">
        <is>
          <t>Rotterdam</t>
        </is>
      </c>
      <c r="D55" s="12" t="n">
        <v>112.1</v>
      </c>
      <c r="E55" s="12" t="n">
        <v>108</v>
      </c>
      <c r="F55" s="13">
        <f>ROUND($E55*Tarieven!$B$2/100,2)</f>
        <v/>
      </c>
      <c r="G55" s="13">
        <f>ROUND($E55*Tarieven!$C$2/100,2)</f>
        <v/>
      </c>
      <c r="H55" s="13">
        <f>ROUND($E55*Tarieven!$B$3/100,2)</f>
        <v/>
      </c>
      <c r="I55" s="13">
        <f>ROUND($E55*Tarieven!$C$3/100,2)</f>
        <v/>
      </c>
      <c r="J55" s="13">
        <f>ROUND($E55*Tarieven!$B$4/100,2)</f>
        <v/>
      </c>
      <c r="K55" s="13">
        <f>ROUND($E55*Tarieven!$C$4/100,2)</f>
        <v/>
      </c>
      <c r="L55" s="13">
        <f>ROUND($E55*Tarieven!$B$5/100,2)</f>
        <v/>
      </c>
      <c r="M55" s="13">
        <f>ROUND($E55*Tarieven!$C$5/100,2)</f>
        <v/>
      </c>
      <c r="N55" s="13">
        <f>ROUND($E55*Tarieven!$D$2/100,2)</f>
        <v/>
      </c>
      <c r="O55" s="13">
        <f>ROUND($E55*Tarieven!$E$2/100,2)</f>
        <v/>
      </c>
      <c r="P55" s="13">
        <f>ROUND($E55*Tarieven!$D$3/100,2)</f>
        <v/>
      </c>
      <c r="Q55" s="13">
        <f>ROUND($E55*Tarieven!$E$3/100,2)</f>
        <v/>
      </c>
      <c r="R55" s="13">
        <f>ROUND($E55*Tarieven!$D$4/100,2)</f>
        <v/>
      </c>
      <c r="S55" s="13">
        <f>ROUND($E55*Tarieven!$E$4/100,2)</f>
        <v/>
      </c>
      <c r="T55" s="13">
        <f>ROUND($E55*Tarieven!$D$5/100,2)</f>
        <v/>
      </c>
      <c r="U55" s="13">
        <f>ROUND($E55*Tarieven!$E$5/100,2)</f>
        <v/>
      </c>
    </row>
    <row r="56">
      <c r="A56" t="inlineStr">
        <is>
          <t>Eindhoven - Tilburg</t>
        </is>
      </c>
      <c r="B56" t="inlineStr">
        <is>
          <t>Eindhoven</t>
        </is>
      </c>
      <c r="C56" t="inlineStr">
        <is>
          <t>Tilburg</t>
        </is>
      </c>
      <c r="D56" s="12" t="n">
        <v>42</v>
      </c>
      <c r="E56" s="12" t="n">
        <v>33.3</v>
      </c>
      <c r="F56" s="13">
        <f>ROUND($E56*Tarieven!$B$2/100,2)</f>
        <v/>
      </c>
      <c r="G56" s="13">
        <f>ROUND($E56*Tarieven!$C$2/100,2)</f>
        <v/>
      </c>
      <c r="H56" s="13">
        <f>ROUND($E56*Tarieven!$B$3/100,2)</f>
        <v/>
      </c>
      <c r="I56" s="13">
        <f>ROUND($E56*Tarieven!$C$3/100,2)</f>
        <v/>
      </c>
      <c r="J56" s="13">
        <f>ROUND($E56*Tarieven!$B$4/100,2)</f>
        <v/>
      </c>
      <c r="K56" s="13">
        <f>ROUND($E56*Tarieven!$C$4/100,2)</f>
        <v/>
      </c>
      <c r="L56" s="13">
        <f>ROUND($E56*Tarieven!$B$5/100,2)</f>
        <v/>
      </c>
      <c r="M56" s="13">
        <f>ROUND($E56*Tarieven!$C$5/100,2)</f>
        <v/>
      </c>
      <c r="N56" s="13">
        <f>ROUND($E56*Tarieven!$D$2/100,2)</f>
        <v/>
      </c>
      <c r="O56" s="13">
        <f>ROUND($E56*Tarieven!$E$2/100,2)</f>
        <v/>
      </c>
      <c r="P56" s="13">
        <f>ROUND($E56*Tarieven!$D$3/100,2)</f>
        <v/>
      </c>
      <c r="Q56" s="13">
        <f>ROUND($E56*Tarieven!$E$3/100,2)</f>
        <v/>
      </c>
      <c r="R56" s="13">
        <f>ROUND($E56*Tarieven!$D$4/100,2)</f>
        <v/>
      </c>
      <c r="S56" s="13">
        <f>ROUND($E56*Tarieven!$E$4/100,2)</f>
        <v/>
      </c>
      <c r="T56" s="13">
        <f>ROUND($E56*Tarieven!$D$5/100,2)</f>
        <v/>
      </c>
      <c r="U56" s="13">
        <f>ROUND($E56*Tarieven!$E$5/100,2)</f>
        <v/>
      </c>
    </row>
    <row r="57">
      <c r="A57" t="inlineStr">
        <is>
          <t>Eindhoven - Utrecht</t>
        </is>
      </c>
      <c r="B57" t="inlineStr">
        <is>
          <t>Eindhoven</t>
        </is>
      </c>
      <c r="C57" t="inlineStr">
        <is>
          <t>Utrecht</t>
        </is>
      </c>
      <c r="D57" s="12" t="n">
        <v>89.40000000000001</v>
      </c>
      <c r="E57" s="12" t="n">
        <v>83.90000000000001</v>
      </c>
      <c r="F57" s="13">
        <f>ROUND($E57*Tarieven!$B$2/100,2)</f>
        <v/>
      </c>
      <c r="G57" s="13">
        <f>ROUND($E57*Tarieven!$C$2/100,2)</f>
        <v/>
      </c>
      <c r="H57" s="13">
        <f>ROUND($E57*Tarieven!$B$3/100,2)</f>
        <v/>
      </c>
      <c r="I57" s="13">
        <f>ROUND($E57*Tarieven!$C$3/100,2)</f>
        <v/>
      </c>
      <c r="J57" s="13">
        <f>ROUND($E57*Tarieven!$B$4/100,2)</f>
        <v/>
      </c>
      <c r="K57" s="13">
        <f>ROUND($E57*Tarieven!$C$4/100,2)</f>
        <v/>
      </c>
      <c r="L57" s="13">
        <f>ROUND($E57*Tarieven!$B$5/100,2)</f>
        <v/>
      </c>
      <c r="M57" s="13">
        <f>ROUND($E57*Tarieven!$C$5/100,2)</f>
        <v/>
      </c>
      <c r="N57" s="13">
        <f>ROUND($E57*Tarieven!$D$2/100,2)</f>
        <v/>
      </c>
      <c r="O57" s="13">
        <f>ROUND($E57*Tarieven!$E$2/100,2)</f>
        <v/>
      </c>
      <c r="P57" s="13">
        <f>ROUND($E57*Tarieven!$D$3/100,2)</f>
        <v/>
      </c>
      <c r="Q57" s="13">
        <f>ROUND($E57*Tarieven!$E$3/100,2)</f>
        <v/>
      </c>
      <c r="R57" s="13">
        <f>ROUND($E57*Tarieven!$D$4/100,2)</f>
        <v/>
      </c>
      <c r="S57" s="13">
        <f>ROUND($E57*Tarieven!$E$4/100,2)</f>
        <v/>
      </c>
      <c r="T57" s="13">
        <f>ROUND($E57*Tarieven!$D$5/100,2)</f>
        <v/>
      </c>
      <c r="U57" s="13">
        <f>ROUND($E57*Tarieven!$E$5/100,2)</f>
        <v/>
      </c>
    </row>
    <row r="58">
      <c r="A58" t="inlineStr">
        <is>
          <t>Eindhoven - Venlo</t>
        </is>
      </c>
      <c r="B58" t="inlineStr">
        <is>
          <t>Eindhoven</t>
        </is>
      </c>
      <c r="C58" t="inlineStr">
        <is>
          <t>Venlo</t>
        </is>
      </c>
      <c r="D58" s="12" t="n">
        <v>59.3</v>
      </c>
      <c r="E58" s="12" t="n">
        <v>49.2</v>
      </c>
      <c r="F58" s="13">
        <f>ROUND($E58*Tarieven!$B$2/100,2)</f>
        <v/>
      </c>
      <c r="G58" s="13">
        <f>ROUND($E58*Tarieven!$C$2/100,2)</f>
        <v/>
      </c>
      <c r="H58" s="13">
        <f>ROUND($E58*Tarieven!$B$3/100,2)</f>
        <v/>
      </c>
      <c r="I58" s="13">
        <f>ROUND($E58*Tarieven!$C$3/100,2)</f>
        <v/>
      </c>
      <c r="J58" s="13">
        <f>ROUND($E58*Tarieven!$B$4/100,2)</f>
        <v/>
      </c>
      <c r="K58" s="13">
        <f>ROUND($E58*Tarieven!$C$4/100,2)</f>
        <v/>
      </c>
      <c r="L58" s="13">
        <f>ROUND($E58*Tarieven!$B$5/100,2)</f>
        <v/>
      </c>
      <c r="M58" s="13">
        <f>ROUND($E58*Tarieven!$C$5/100,2)</f>
        <v/>
      </c>
      <c r="N58" s="13">
        <f>ROUND($E58*Tarieven!$D$2/100,2)</f>
        <v/>
      </c>
      <c r="O58" s="13">
        <f>ROUND($E58*Tarieven!$E$2/100,2)</f>
        <v/>
      </c>
      <c r="P58" s="13">
        <f>ROUND($E58*Tarieven!$D$3/100,2)</f>
        <v/>
      </c>
      <c r="Q58" s="13">
        <f>ROUND($E58*Tarieven!$E$3/100,2)</f>
        <v/>
      </c>
      <c r="R58" s="13">
        <f>ROUND($E58*Tarieven!$D$4/100,2)</f>
        <v/>
      </c>
      <c r="S58" s="13">
        <f>ROUND($E58*Tarieven!$E$4/100,2)</f>
        <v/>
      </c>
      <c r="T58" s="13">
        <f>ROUND($E58*Tarieven!$D$5/100,2)</f>
        <v/>
      </c>
      <c r="U58" s="13">
        <f>ROUND($E58*Tarieven!$E$5/100,2)</f>
        <v/>
      </c>
    </row>
    <row r="59">
      <c r="A59" t="inlineStr">
        <is>
          <t>Enschede - Maasvlakte</t>
        </is>
      </c>
      <c r="B59" t="inlineStr">
        <is>
          <t>Enschede</t>
        </is>
      </c>
      <c r="C59" t="inlineStr">
        <is>
          <t>Maasvlakte</t>
        </is>
      </c>
      <c r="D59" s="12" t="n">
        <v>231.2</v>
      </c>
      <c r="E59" s="12" t="n">
        <v>214.9</v>
      </c>
      <c r="F59" s="13">
        <f>ROUND($E59*Tarieven!$B$2/100,2)</f>
        <v/>
      </c>
      <c r="G59" s="13">
        <f>ROUND($E59*Tarieven!$C$2/100,2)</f>
        <v/>
      </c>
      <c r="H59" s="13">
        <f>ROUND($E59*Tarieven!$B$3/100,2)</f>
        <v/>
      </c>
      <c r="I59" s="13">
        <f>ROUND($E59*Tarieven!$C$3/100,2)</f>
        <v/>
      </c>
      <c r="J59" s="13">
        <f>ROUND($E59*Tarieven!$B$4/100,2)</f>
        <v/>
      </c>
      <c r="K59" s="13">
        <f>ROUND($E59*Tarieven!$C$4/100,2)</f>
        <v/>
      </c>
      <c r="L59" s="13">
        <f>ROUND($E59*Tarieven!$B$5/100,2)</f>
        <v/>
      </c>
      <c r="M59" s="13">
        <f>ROUND($E59*Tarieven!$C$5/100,2)</f>
        <v/>
      </c>
      <c r="N59" s="13">
        <f>ROUND($E59*Tarieven!$D$2/100,2)</f>
        <v/>
      </c>
      <c r="O59" s="13">
        <f>ROUND($E59*Tarieven!$E$2/100,2)</f>
        <v/>
      </c>
      <c r="P59" s="13">
        <f>ROUND($E59*Tarieven!$D$3/100,2)</f>
        <v/>
      </c>
      <c r="Q59" s="13">
        <f>ROUND($E59*Tarieven!$E$3/100,2)</f>
        <v/>
      </c>
      <c r="R59" s="13">
        <f>ROUND($E59*Tarieven!$D$4/100,2)</f>
        <v/>
      </c>
      <c r="S59" s="13">
        <f>ROUND($E59*Tarieven!$E$4/100,2)</f>
        <v/>
      </c>
      <c r="T59" s="13">
        <f>ROUND($E59*Tarieven!$D$5/100,2)</f>
        <v/>
      </c>
      <c r="U59" s="13">
        <f>ROUND($E59*Tarieven!$E$5/100,2)</f>
        <v/>
      </c>
    </row>
    <row r="60">
      <c r="A60" t="inlineStr">
        <is>
          <t>Enschede - Moerdijk</t>
        </is>
      </c>
      <c r="B60" t="inlineStr">
        <is>
          <t>Enschede</t>
        </is>
      </c>
      <c r="C60" t="inlineStr">
        <is>
          <t>Moerdijk</t>
        </is>
      </c>
      <c r="D60" s="12" t="n">
        <v>213.4</v>
      </c>
      <c r="E60" s="12" t="n">
        <v>194.8</v>
      </c>
      <c r="F60" s="13">
        <f>ROUND($E60*Tarieven!$B$2/100,2)</f>
        <v/>
      </c>
      <c r="G60" s="13">
        <f>ROUND($E60*Tarieven!$C$2/100,2)</f>
        <v/>
      </c>
      <c r="H60" s="13">
        <f>ROUND($E60*Tarieven!$B$3/100,2)</f>
        <v/>
      </c>
      <c r="I60" s="13">
        <f>ROUND($E60*Tarieven!$C$3/100,2)</f>
        <v/>
      </c>
      <c r="J60" s="13">
        <f>ROUND($E60*Tarieven!$B$4/100,2)</f>
        <v/>
      </c>
      <c r="K60" s="13">
        <f>ROUND($E60*Tarieven!$C$4/100,2)</f>
        <v/>
      </c>
      <c r="L60" s="13">
        <f>ROUND($E60*Tarieven!$B$5/100,2)</f>
        <v/>
      </c>
      <c r="M60" s="13">
        <f>ROUND($E60*Tarieven!$C$5/100,2)</f>
        <v/>
      </c>
      <c r="N60" s="13">
        <f>ROUND($E60*Tarieven!$D$2/100,2)</f>
        <v/>
      </c>
      <c r="O60" s="13">
        <f>ROUND($E60*Tarieven!$E$2/100,2)</f>
        <v/>
      </c>
      <c r="P60" s="13">
        <f>ROUND($E60*Tarieven!$D$3/100,2)</f>
        <v/>
      </c>
      <c r="Q60" s="13">
        <f>ROUND($E60*Tarieven!$E$3/100,2)</f>
        <v/>
      </c>
      <c r="R60" s="13">
        <f>ROUND($E60*Tarieven!$D$4/100,2)</f>
        <v/>
      </c>
      <c r="S60" s="13">
        <f>ROUND($E60*Tarieven!$E$4/100,2)</f>
        <v/>
      </c>
      <c r="T60" s="13">
        <f>ROUND($E60*Tarieven!$D$5/100,2)</f>
        <v/>
      </c>
      <c r="U60" s="13">
        <f>ROUND($E60*Tarieven!$E$5/100,2)</f>
        <v/>
      </c>
    </row>
    <row r="61">
      <c r="A61" t="inlineStr">
        <is>
          <t>Enschede - Rotterdam</t>
        </is>
      </c>
      <c r="B61" t="inlineStr">
        <is>
          <t>Enschede</t>
        </is>
      </c>
      <c r="C61" t="inlineStr">
        <is>
          <t>Rotterdam</t>
        </is>
      </c>
      <c r="D61" s="12" t="n">
        <v>210.1</v>
      </c>
      <c r="E61" s="12" t="n">
        <v>202.7</v>
      </c>
      <c r="F61" s="13">
        <f>ROUND($E61*Tarieven!$B$2/100,2)</f>
        <v/>
      </c>
      <c r="G61" s="13">
        <f>ROUND($E61*Tarieven!$C$2/100,2)</f>
        <v/>
      </c>
      <c r="H61" s="13">
        <f>ROUND($E61*Tarieven!$B$3/100,2)</f>
        <v/>
      </c>
      <c r="I61" s="13">
        <f>ROUND($E61*Tarieven!$C$3/100,2)</f>
        <v/>
      </c>
      <c r="J61" s="13">
        <f>ROUND($E61*Tarieven!$B$4/100,2)</f>
        <v/>
      </c>
      <c r="K61" s="13">
        <f>ROUND($E61*Tarieven!$C$4/100,2)</f>
        <v/>
      </c>
      <c r="L61" s="13">
        <f>ROUND($E61*Tarieven!$B$5/100,2)</f>
        <v/>
      </c>
      <c r="M61" s="13">
        <f>ROUND($E61*Tarieven!$C$5/100,2)</f>
        <v/>
      </c>
      <c r="N61" s="13">
        <f>ROUND($E61*Tarieven!$D$2/100,2)</f>
        <v/>
      </c>
      <c r="O61" s="13">
        <f>ROUND($E61*Tarieven!$E$2/100,2)</f>
        <v/>
      </c>
      <c r="P61" s="13">
        <f>ROUND($E61*Tarieven!$D$3/100,2)</f>
        <v/>
      </c>
      <c r="Q61" s="13">
        <f>ROUND($E61*Tarieven!$E$3/100,2)</f>
        <v/>
      </c>
      <c r="R61" s="13">
        <f>ROUND($E61*Tarieven!$D$4/100,2)</f>
        <v/>
      </c>
      <c r="S61" s="13">
        <f>ROUND($E61*Tarieven!$E$4/100,2)</f>
        <v/>
      </c>
      <c r="T61" s="13">
        <f>ROUND($E61*Tarieven!$D$5/100,2)</f>
        <v/>
      </c>
      <c r="U61" s="13">
        <f>ROUND($E61*Tarieven!$E$5/100,2)</f>
        <v/>
      </c>
    </row>
    <row r="62">
      <c r="A62" t="inlineStr">
        <is>
          <t>Enschede - Tilburg</t>
        </is>
      </c>
      <c r="B62" t="inlineStr">
        <is>
          <t>Enschede</t>
        </is>
      </c>
      <c r="C62" t="inlineStr">
        <is>
          <t>Tilburg</t>
        </is>
      </c>
      <c r="D62" s="12" t="n">
        <v>188.7</v>
      </c>
      <c r="E62" s="12" t="n">
        <v>171.9</v>
      </c>
      <c r="F62" s="13">
        <f>ROUND($E62*Tarieven!$B$2/100,2)</f>
        <v/>
      </c>
      <c r="G62" s="13">
        <f>ROUND($E62*Tarieven!$C$2/100,2)</f>
        <v/>
      </c>
      <c r="H62" s="13">
        <f>ROUND($E62*Tarieven!$B$3/100,2)</f>
        <v/>
      </c>
      <c r="I62" s="13">
        <f>ROUND($E62*Tarieven!$C$3/100,2)</f>
        <v/>
      </c>
      <c r="J62" s="13">
        <f>ROUND($E62*Tarieven!$B$4/100,2)</f>
        <v/>
      </c>
      <c r="K62" s="13">
        <f>ROUND($E62*Tarieven!$C$4/100,2)</f>
        <v/>
      </c>
      <c r="L62" s="13">
        <f>ROUND($E62*Tarieven!$B$5/100,2)</f>
        <v/>
      </c>
      <c r="M62" s="13">
        <f>ROUND($E62*Tarieven!$C$5/100,2)</f>
        <v/>
      </c>
      <c r="N62" s="13">
        <f>ROUND($E62*Tarieven!$D$2/100,2)</f>
        <v/>
      </c>
      <c r="O62" s="13">
        <f>ROUND($E62*Tarieven!$E$2/100,2)</f>
        <v/>
      </c>
      <c r="P62" s="13">
        <f>ROUND($E62*Tarieven!$D$3/100,2)</f>
        <v/>
      </c>
      <c r="Q62" s="13">
        <f>ROUND($E62*Tarieven!$E$3/100,2)</f>
        <v/>
      </c>
      <c r="R62" s="13">
        <f>ROUND($E62*Tarieven!$D$4/100,2)</f>
        <v/>
      </c>
      <c r="S62" s="13">
        <f>ROUND($E62*Tarieven!$E$4/100,2)</f>
        <v/>
      </c>
      <c r="T62" s="13">
        <f>ROUND($E62*Tarieven!$D$5/100,2)</f>
        <v/>
      </c>
      <c r="U62" s="13">
        <f>ROUND($E62*Tarieven!$E$5/100,2)</f>
        <v/>
      </c>
    </row>
    <row r="63">
      <c r="A63" t="inlineStr">
        <is>
          <t>Enschede - Utrecht</t>
        </is>
      </c>
      <c r="B63" t="inlineStr">
        <is>
          <t>Enschede</t>
        </is>
      </c>
      <c r="C63" t="inlineStr">
        <is>
          <t>Utrecht</t>
        </is>
      </c>
      <c r="D63" s="12" t="n">
        <v>147</v>
      </c>
      <c r="E63" s="12" t="n">
        <v>135.8</v>
      </c>
      <c r="F63" s="13">
        <f>ROUND($E63*Tarieven!$B$2/100,2)</f>
        <v/>
      </c>
      <c r="G63" s="13">
        <f>ROUND($E63*Tarieven!$C$2/100,2)</f>
        <v/>
      </c>
      <c r="H63" s="13">
        <f>ROUND($E63*Tarieven!$B$3/100,2)</f>
        <v/>
      </c>
      <c r="I63" s="13">
        <f>ROUND($E63*Tarieven!$C$3/100,2)</f>
        <v/>
      </c>
      <c r="J63" s="13">
        <f>ROUND($E63*Tarieven!$B$4/100,2)</f>
        <v/>
      </c>
      <c r="K63" s="13">
        <f>ROUND($E63*Tarieven!$C$4/100,2)</f>
        <v/>
      </c>
      <c r="L63" s="13">
        <f>ROUND($E63*Tarieven!$B$5/100,2)</f>
        <v/>
      </c>
      <c r="M63" s="13">
        <f>ROUND($E63*Tarieven!$C$5/100,2)</f>
        <v/>
      </c>
      <c r="N63" s="13">
        <f>ROUND($E63*Tarieven!$D$2/100,2)</f>
        <v/>
      </c>
      <c r="O63" s="13">
        <f>ROUND($E63*Tarieven!$E$2/100,2)</f>
        <v/>
      </c>
      <c r="P63" s="13">
        <f>ROUND($E63*Tarieven!$D$3/100,2)</f>
        <v/>
      </c>
      <c r="Q63" s="13">
        <f>ROUND($E63*Tarieven!$E$3/100,2)</f>
        <v/>
      </c>
      <c r="R63" s="13">
        <f>ROUND($E63*Tarieven!$D$4/100,2)</f>
        <v/>
      </c>
      <c r="S63" s="13">
        <f>ROUND($E63*Tarieven!$E$4/100,2)</f>
        <v/>
      </c>
      <c r="T63" s="13">
        <f>ROUND($E63*Tarieven!$D$5/100,2)</f>
        <v/>
      </c>
      <c r="U63" s="13">
        <f>ROUND($E63*Tarieven!$E$5/100,2)</f>
        <v/>
      </c>
    </row>
    <row r="64">
      <c r="A64" t="inlineStr">
        <is>
          <t>Enschede - Venlo</t>
        </is>
      </c>
      <c r="B64" t="inlineStr">
        <is>
          <t>Enschede</t>
        </is>
      </c>
      <c r="C64" t="inlineStr">
        <is>
          <t>Venlo</t>
        </is>
      </c>
      <c r="D64" s="12" t="n">
        <v>184.3</v>
      </c>
      <c r="E64" s="12" t="n">
        <v>176.8</v>
      </c>
      <c r="F64" s="13">
        <f>ROUND($E64*Tarieven!$B$2/100,2)</f>
        <v/>
      </c>
      <c r="G64" s="13">
        <f>ROUND($E64*Tarieven!$C$2/100,2)</f>
        <v/>
      </c>
      <c r="H64" s="13">
        <f>ROUND($E64*Tarieven!$B$3/100,2)</f>
        <v/>
      </c>
      <c r="I64" s="13">
        <f>ROUND($E64*Tarieven!$C$3/100,2)</f>
        <v/>
      </c>
      <c r="J64" s="13">
        <f>ROUND($E64*Tarieven!$B$4/100,2)</f>
        <v/>
      </c>
      <c r="K64" s="13">
        <f>ROUND($E64*Tarieven!$C$4/100,2)</f>
        <v/>
      </c>
      <c r="L64" s="13">
        <f>ROUND($E64*Tarieven!$B$5/100,2)</f>
        <v/>
      </c>
      <c r="M64" s="13">
        <f>ROUND($E64*Tarieven!$C$5/100,2)</f>
        <v/>
      </c>
      <c r="N64" s="13">
        <f>ROUND($E64*Tarieven!$D$2/100,2)</f>
        <v/>
      </c>
      <c r="O64" s="13">
        <f>ROUND($E64*Tarieven!$E$2/100,2)</f>
        <v/>
      </c>
      <c r="P64" s="13">
        <f>ROUND($E64*Tarieven!$D$3/100,2)</f>
        <v/>
      </c>
      <c r="Q64" s="13">
        <f>ROUND($E64*Tarieven!$E$3/100,2)</f>
        <v/>
      </c>
      <c r="R64" s="13">
        <f>ROUND($E64*Tarieven!$D$4/100,2)</f>
        <v/>
      </c>
      <c r="S64" s="13">
        <f>ROUND($E64*Tarieven!$E$4/100,2)</f>
        <v/>
      </c>
      <c r="T64" s="13">
        <f>ROUND($E64*Tarieven!$D$5/100,2)</f>
        <v/>
      </c>
      <c r="U64" s="13">
        <f>ROUND($E64*Tarieven!$E$5/100,2)</f>
        <v/>
      </c>
    </row>
    <row r="65">
      <c r="A65" t="inlineStr">
        <is>
          <t>Groningen - Maasvlakte</t>
        </is>
      </c>
      <c r="B65" t="inlineStr">
        <is>
          <t>Groningen</t>
        </is>
      </c>
      <c r="C65" t="inlineStr">
        <is>
          <t>Maasvlakte</t>
        </is>
      </c>
      <c r="D65" s="12" t="n">
        <v>278.4</v>
      </c>
      <c r="E65" s="12" t="n">
        <v>261.6</v>
      </c>
      <c r="F65" s="13">
        <f>ROUND($E65*Tarieven!$B$2/100,2)</f>
        <v/>
      </c>
      <c r="G65" s="13">
        <f>ROUND($E65*Tarieven!$C$2/100,2)</f>
        <v/>
      </c>
      <c r="H65" s="13">
        <f>ROUND($E65*Tarieven!$B$3/100,2)</f>
        <v/>
      </c>
      <c r="I65" s="13">
        <f>ROUND($E65*Tarieven!$C$3/100,2)</f>
        <v/>
      </c>
      <c r="J65" s="13">
        <f>ROUND($E65*Tarieven!$B$4/100,2)</f>
        <v/>
      </c>
      <c r="K65" s="13">
        <f>ROUND($E65*Tarieven!$C$4/100,2)</f>
        <v/>
      </c>
      <c r="L65" s="13">
        <f>ROUND($E65*Tarieven!$B$5/100,2)</f>
        <v/>
      </c>
      <c r="M65" s="13">
        <f>ROUND($E65*Tarieven!$C$5/100,2)</f>
        <v/>
      </c>
      <c r="N65" s="13">
        <f>ROUND($E65*Tarieven!$D$2/100,2)</f>
        <v/>
      </c>
      <c r="O65" s="13">
        <f>ROUND($E65*Tarieven!$E$2/100,2)</f>
        <v/>
      </c>
      <c r="P65" s="13">
        <f>ROUND($E65*Tarieven!$D$3/100,2)</f>
        <v/>
      </c>
      <c r="Q65" s="13">
        <f>ROUND($E65*Tarieven!$E$3/100,2)</f>
        <v/>
      </c>
      <c r="R65" s="13">
        <f>ROUND($E65*Tarieven!$D$4/100,2)</f>
        <v/>
      </c>
      <c r="S65" s="13">
        <f>ROUND($E65*Tarieven!$E$4/100,2)</f>
        <v/>
      </c>
      <c r="T65" s="13">
        <f>ROUND($E65*Tarieven!$D$5/100,2)</f>
        <v/>
      </c>
      <c r="U65" s="13">
        <f>ROUND($E65*Tarieven!$E$5/100,2)</f>
        <v/>
      </c>
    </row>
    <row r="66">
      <c r="A66" t="inlineStr">
        <is>
          <t>Groningen - Moerdijk</t>
        </is>
      </c>
      <c r="B66" t="inlineStr">
        <is>
          <t>Groningen</t>
        </is>
      </c>
      <c r="C66" t="inlineStr">
        <is>
          <t>Moerdijk</t>
        </is>
      </c>
      <c r="D66" s="12" t="n">
        <v>264.4</v>
      </c>
      <c r="E66" s="12" t="n">
        <v>245.5</v>
      </c>
      <c r="F66" s="13">
        <f>ROUND($E66*Tarieven!$B$2/100,2)</f>
        <v/>
      </c>
      <c r="G66" s="13">
        <f>ROUND($E66*Tarieven!$C$2/100,2)</f>
        <v/>
      </c>
      <c r="H66" s="13">
        <f>ROUND($E66*Tarieven!$B$3/100,2)</f>
        <v/>
      </c>
      <c r="I66" s="13">
        <f>ROUND($E66*Tarieven!$C$3/100,2)</f>
        <v/>
      </c>
      <c r="J66" s="13">
        <f>ROUND($E66*Tarieven!$B$4/100,2)</f>
        <v/>
      </c>
      <c r="K66" s="13">
        <f>ROUND($E66*Tarieven!$C$4/100,2)</f>
        <v/>
      </c>
      <c r="L66" s="13">
        <f>ROUND($E66*Tarieven!$B$5/100,2)</f>
        <v/>
      </c>
      <c r="M66" s="13">
        <f>ROUND($E66*Tarieven!$C$5/100,2)</f>
        <v/>
      </c>
      <c r="N66" s="13">
        <f>ROUND($E66*Tarieven!$D$2/100,2)</f>
        <v/>
      </c>
      <c r="O66" s="13">
        <f>ROUND($E66*Tarieven!$E$2/100,2)</f>
        <v/>
      </c>
      <c r="P66" s="13">
        <f>ROUND($E66*Tarieven!$D$3/100,2)</f>
        <v/>
      </c>
      <c r="Q66" s="13">
        <f>ROUND($E66*Tarieven!$E$3/100,2)</f>
        <v/>
      </c>
      <c r="R66" s="13">
        <f>ROUND($E66*Tarieven!$D$4/100,2)</f>
        <v/>
      </c>
      <c r="S66" s="13">
        <f>ROUND($E66*Tarieven!$E$4/100,2)</f>
        <v/>
      </c>
      <c r="T66" s="13">
        <f>ROUND($E66*Tarieven!$D$5/100,2)</f>
        <v/>
      </c>
      <c r="U66" s="13">
        <f>ROUND($E66*Tarieven!$E$5/100,2)</f>
        <v/>
      </c>
    </row>
    <row r="67">
      <c r="A67" t="inlineStr">
        <is>
          <t>Groningen - Rotterdam</t>
        </is>
      </c>
      <c r="B67" t="inlineStr">
        <is>
          <t>Groningen</t>
        </is>
      </c>
      <c r="C67" t="inlineStr">
        <is>
          <t>Rotterdam</t>
        </is>
      </c>
      <c r="D67" s="12" t="n">
        <v>259.9</v>
      </c>
      <c r="E67" s="12" t="n">
        <v>251.9</v>
      </c>
      <c r="F67" s="13">
        <f>ROUND($E67*Tarieven!$B$2/100,2)</f>
        <v/>
      </c>
      <c r="G67" s="13">
        <f>ROUND($E67*Tarieven!$C$2/100,2)</f>
        <v/>
      </c>
      <c r="H67" s="13">
        <f>ROUND($E67*Tarieven!$B$3/100,2)</f>
        <v/>
      </c>
      <c r="I67" s="13">
        <f>ROUND($E67*Tarieven!$C$3/100,2)</f>
        <v/>
      </c>
      <c r="J67" s="13">
        <f>ROUND($E67*Tarieven!$B$4/100,2)</f>
        <v/>
      </c>
      <c r="K67" s="13">
        <f>ROUND($E67*Tarieven!$C$4/100,2)</f>
        <v/>
      </c>
      <c r="L67" s="13">
        <f>ROUND($E67*Tarieven!$B$5/100,2)</f>
        <v/>
      </c>
      <c r="M67" s="13">
        <f>ROUND($E67*Tarieven!$C$5/100,2)</f>
        <v/>
      </c>
      <c r="N67" s="13">
        <f>ROUND($E67*Tarieven!$D$2/100,2)</f>
        <v/>
      </c>
      <c r="O67" s="13">
        <f>ROUND($E67*Tarieven!$E$2/100,2)</f>
        <v/>
      </c>
      <c r="P67" s="13">
        <f>ROUND($E67*Tarieven!$D$3/100,2)</f>
        <v/>
      </c>
      <c r="Q67" s="13">
        <f>ROUND($E67*Tarieven!$E$3/100,2)</f>
        <v/>
      </c>
      <c r="R67" s="13">
        <f>ROUND($E67*Tarieven!$D$4/100,2)</f>
        <v/>
      </c>
      <c r="S67" s="13">
        <f>ROUND($E67*Tarieven!$E$4/100,2)</f>
        <v/>
      </c>
      <c r="T67" s="13">
        <f>ROUND($E67*Tarieven!$D$5/100,2)</f>
        <v/>
      </c>
      <c r="U67" s="13">
        <f>ROUND($E67*Tarieven!$E$5/100,2)</f>
        <v/>
      </c>
    </row>
    <row r="68">
      <c r="A68" t="inlineStr">
        <is>
          <t>Groningen - Tilburg</t>
        </is>
      </c>
      <c r="B68" t="inlineStr">
        <is>
          <t>Groningen</t>
        </is>
      </c>
      <c r="C68" t="inlineStr">
        <is>
          <t>Tilburg</t>
        </is>
      </c>
      <c r="D68" s="12" t="n">
        <v>265.7</v>
      </c>
      <c r="E68" s="12" t="n">
        <v>244.7</v>
      </c>
      <c r="F68" s="13">
        <f>ROUND($E68*Tarieven!$B$2/100,2)</f>
        <v/>
      </c>
      <c r="G68" s="13">
        <f>ROUND($E68*Tarieven!$C$2/100,2)</f>
        <v/>
      </c>
      <c r="H68" s="13">
        <f>ROUND($E68*Tarieven!$B$3/100,2)</f>
        <v/>
      </c>
      <c r="I68" s="13">
        <f>ROUND($E68*Tarieven!$C$3/100,2)</f>
        <v/>
      </c>
      <c r="J68" s="13">
        <f>ROUND($E68*Tarieven!$B$4/100,2)</f>
        <v/>
      </c>
      <c r="K68" s="13">
        <f>ROUND($E68*Tarieven!$C$4/100,2)</f>
        <v/>
      </c>
      <c r="L68" s="13">
        <f>ROUND($E68*Tarieven!$B$5/100,2)</f>
        <v/>
      </c>
      <c r="M68" s="13">
        <f>ROUND($E68*Tarieven!$C$5/100,2)</f>
        <v/>
      </c>
      <c r="N68" s="13">
        <f>ROUND($E68*Tarieven!$D$2/100,2)</f>
        <v/>
      </c>
      <c r="O68" s="13">
        <f>ROUND($E68*Tarieven!$E$2/100,2)</f>
        <v/>
      </c>
      <c r="P68" s="13">
        <f>ROUND($E68*Tarieven!$D$3/100,2)</f>
        <v/>
      </c>
      <c r="Q68" s="13">
        <f>ROUND($E68*Tarieven!$E$3/100,2)</f>
        <v/>
      </c>
      <c r="R68" s="13">
        <f>ROUND($E68*Tarieven!$D$4/100,2)</f>
        <v/>
      </c>
      <c r="S68" s="13">
        <f>ROUND($E68*Tarieven!$E$4/100,2)</f>
        <v/>
      </c>
      <c r="T68" s="13">
        <f>ROUND($E68*Tarieven!$D$5/100,2)</f>
        <v/>
      </c>
      <c r="U68" s="13">
        <f>ROUND($E68*Tarieven!$E$5/100,2)</f>
        <v/>
      </c>
    </row>
    <row r="69">
      <c r="A69" t="inlineStr">
        <is>
          <t>Groningen - Utrecht</t>
        </is>
      </c>
      <c r="B69" t="inlineStr">
        <is>
          <t>Groningen</t>
        </is>
      </c>
      <c r="C69" t="inlineStr">
        <is>
          <t>Utrecht</t>
        </is>
      </c>
      <c r="D69" s="12" t="n">
        <v>191.8</v>
      </c>
      <c r="E69" s="12" t="n">
        <v>180.2</v>
      </c>
      <c r="F69" s="13">
        <f>ROUND($E69*Tarieven!$B$2/100,2)</f>
        <v/>
      </c>
      <c r="G69" s="13">
        <f>ROUND($E69*Tarieven!$C$2/100,2)</f>
        <v/>
      </c>
      <c r="H69" s="13">
        <f>ROUND($E69*Tarieven!$B$3/100,2)</f>
        <v/>
      </c>
      <c r="I69" s="13">
        <f>ROUND($E69*Tarieven!$C$3/100,2)</f>
        <v/>
      </c>
      <c r="J69" s="13">
        <f>ROUND($E69*Tarieven!$B$4/100,2)</f>
        <v/>
      </c>
      <c r="K69" s="13">
        <f>ROUND($E69*Tarieven!$C$4/100,2)</f>
        <v/>
      </c>
      <c r="L69" s="13">
        <f>ROUND($E69*Tarieven!$B$5/100,2)</f>
        <v/>
      </c>
      <c r="M69" s="13">
        <f>ROUND($E69*Tarieven!$C$5/100,2)</f>
        <v/>
      </c>
      <c r="N69" s="13">
        <f>ROUND($E69*Tarieven!$D$2/100,2)</f>
        <v/>
      </c>
      <c r="O69" s="13">
        <f>ROUND($E69*Tarieven!$E$2/100,2)</f>
        <v/>
      </c>
      <c r="P69" s="13">
        <f>ROUND($E69*Tarieven!$D$3/100,2)</f>
        <v/>
      </c>
      <c r="Q69" s="13">
        <f>ROUND($E69*Tarieven!$E$3/100,2)</f>
        <v/>
      </c>
      <c r="R69" s="13">
        <f>ROUND($E69*Tarieven!$D$4/100,2)</f>
        <v/>
      </c>
      <c r="S69" s="13">
        <f>ROUND($E69*Tarieven!$E$4/100,2)</f>
        <v/>
      </c>
      <c r="T69" s="13">
        <f>ROUND($E69*Tarieven!$D$5/100,2)</f>
        <v/>
      </c>
      <c r="U69" s="13">
        <f>ROUND($E69*Tarieven!$E$5/100,2)</f>
        <v/>
      </c>
    </row>
    <row r="70">
      <c r="A70" t="inlineStr">
        <is>
          <t>Groningen - Venlo</t>
        </is>
      </c>
      <c r="B70" t="inlineStr">
        <is>
          <t>Groningen</t>
        </is>
      </c>
      <c r="C70" t="inlineStr">
        <is>
          <t>Venlo</t>
        </is>
      </c>
      <c r="D70" s="12" t="n">
        <v>260.5</v>
      </c>
      <c r="E70" s="12" t="n">
        <v>253.1</v>
      </c>
      <c r="F70" s="13">
        <f>ROUND($E70*Tarieven!$B$2/100,2)</f>
        <v/>
      </c>
      <c r="G70" s="13">
        <f>ROUND($E70*Tarieven!$C$2/100,2)</f>
        <v/>
      </c>
      <c r="H70" s="13">
        <f>ROUND($E70*Tarieven!$B$3/100,2)</f>
        <v/>
      </c>
      <c r="I70" s="13">
        <f>ROUND($E70*Tarieven!$C$3/100,2)</f>
        <v/>
      </c>
      <c r="J70" s="13">
        <f>ROUND($E70*Tarieven!$B$4/100,2)</f>
        <v/>
      </c>
      <c r="K70" s="13">
        <f>ROUND($E70*Tarieven!$C$4/100,2)</f>
        <v/>
      </c>
      <c r="L70" s="13">
        <f>ROUND($E70*Tarieven!$B$5/100,2)</f>
        <v/>
      </c>
      <c r="M70" s="13">
        <f>ROUND($E70*Tarieven!$C$5/100,2)</f>
        <v/>
      </c>
      <c r="N70" s="13">
        <f>ROUND($E70*Tarieven!$D$2/100,2)</f>
        <v/>
      </c>
      <c r="O70" s="13">
        <f>ROUND($E70*Tarieven!$E$2/100,2)</f>
        <v/>
      </c>
      <c r="P70" s="13">
        <f>ROUND($E70*Tarieven!$D$3/100,2)</f>
        <v/>
      </c>
      <c r="Q70" s="13">
        <f>ROUND($E70*Tarieven!$E$3/100,2)</f>
        <v/>
      </c>
      <c r="R70" s="13">
        <f>ROUND($E70*Tarieven!$D$4/100,2)</f>
        <v/>
      </c>
      <c r="S70" s="13">
        <f>ROUND($E70*Tarieven!$E$4/100,2)</f>
        <v/>
      </c>
      <c r="T70" s="13">
        <f>ROUND($E70*Tarieven!$D$5/100,2)</f>
        <v/>
      </c>
      <c r="U70" s="13">
        <f>ROUND($E70*Tarieven!$E$5/100,2)</f>
        <v/>
      </c>
    </row>
    <row r="71">
      <c r="A71" t="inlineStr">
        <is>
          <t>'s-Hertogenbosch - Tilburg</t>
        </is>
      </c>
      <c r="B71" t="inlineStr">
        <is>
          <t>'s-Hertogenbosch</t>
        </is>
      </c>
      <c r="C71" t="inlineStr">
        <is>
          <t>Tilburg</t>
        </is>
      </c>
      <c r="D71" s="12" t="n">
        <v>37.1</v>
      </c>
      <c r="E71" s="12" t="n">
        <v>19.4</v>
      </c>
      <c r="F71" s="13">
        <f>ROUND($E71*Tarieven!$B$2/100,2)</f>
        <v/>
      </c>
      <c r="G71" s="13">
        <f>ROUND($E71*Tarieven!$C$2/100,2)</f>
        <v/>
      </c>
      <c r="H71" s="13">
        <f>ROUND($E71*Tarieven!$B$3/100,2)</f>
        <v/>
      </c>
      <c r="I71" s="13">
        <f>ROUND($E71*Tarieven!$C$3/100,2)</f>
        <v/>
      </c>
      <c r="J71" s="13">
        <f>ROUND($E71*Tarieven!$B$4/100,2)</f>
        <v/>
      </c>
      <c r="K71" s="13">
        <f>ROUND($E71*Tarieven!$C$4/100,2)</f>
        <v/>
      </c>
      <c r="L71" s="13">
        <f>ROUND($E71*Tarieven!$B$5/100,2)</f>
        <v/>
      </c>
      <c r="M71" s="13">
        <f>ROUND($E71*Tarieven!$C$5/100,2)</f>
        <v/>
      </c>
      <c r="N71" s="13">
        <f>ROUND($E71*Tarieven!$D$2/100,2)</f>
        <v/>
      </c>
      <c r="O71" s="13">
        <f>ROUND($E71*Tarieven!$E$2/100,2)</f>
        <v/>
      </c>
      <c r="P71" s="13">
        <f>ROUND($E71*Tarieven!$D$3/100,2)</f>
        <v/>
      </c>
      <c r="Q71" s="13">
        <f>ROUND($E71*Tarieven!$E$3/100,2)</f>
        <v/>
      </c>
      <c r="R71" s="13">
        <f>ROUND($E71*Tarieven!$D$4/100,2)</f>
        <v/>
      </c>
      <c r="S71" s="13">
        <f>ROUND($E71*Tarieven!$E$4/100,2)</f>
        <v/>
      </c>
      <c r="T71" s="13">
        <f>ROUND($E71*Tarieven!$D$5/100,2)</f>
        <v/>
      </c>
      <c r="U71" s="13">
        <f>ROUND($E71*Tarieven!$E$5/100,2)</f>
        <v/>
      </c>
    </row>
    <row r="72">
      <c r="A72" t="inlineStr">
        <is>
          <t>'s-Hertogenbosch - Utrecht</t>
        </is>
      </c>
      <c r="B72" t="inlineStr">
        <is>
          <t>'s-Hertogenbosch</t>
        </is>
      </c>
      <c r="C72" t="inlineStr">
        <is>
          <t>Utrecht</t>
        </is>
      </c>
      <c r="D72" s="12" t="n">
        <v>53.1</v>
      </c>
      <c r="E72" s="12" t="n">
        <v>47.8</v>
      </c>
      <c r="F72" s="13">
        <f>ROUND($E72*Tarieven!$B$2/100,2)</f>
        <v/>
      </c>
      <c r="G72" s="13">
        <f>ROUND($E72*Tarieven!$C$2/100,2)</f>
        <v/>
      </c>
      <c r="H72" s="13">
        <f>ROUND($E72*Tarieven!$B$3/100,2)</f>
        <v/>
      </c>
      <c r="I72" s="13">
        <f>ROUND($E72*Tarieven!$C$3/100,2)</f>
        <v/>
      </c>
      <c r="J72" s="13">
        <f>ROUND($E72*Tarieven!$B$4/100,2)</f>
        <v/>
      </c>
      <c r="K72" s="13">
        <f>ROUND($E72*Tarieven!$C$4/100,2)</f>
        <v/>
      </c>
      <c r="L72" s="13">
        <f>ROUND($E72*Tarieven!$B$5/100,2)</f>
        <v/>
      </c>
      <c r="M72" s="13">
        <f>ROUND($E72*Tarieven!$C$5/100,2)</f>
        <v/>
      </c>
      <c r="N72" s="13">
        <f>ROUND($E72*Tarieven!$D$2/100,2)</f>
        <v/>
      </c>
      <c r="O72" s="13">
        <f>ROUND($E72*Tarieven!$E$2/100,2)</f>
        <v/>
      </c>
      <c r="P72" s="13">
        <f>ROUND($E72*Tarieven!$D$3/100,2)</f>
        <v/>
      </c>
      <c r="Q72" s="13">
        <f>ROUND($E72*Tarieven!$E$3/100,2)</f>
        <v/>
      </c>
      <c r="R72" s="13">
        <f>ROUND($E72*Tarieven!$D$4/100,2)</f>
        <v/>
      </c>
      <c r="S72" s="13">
        <f>ROUND($E72*Tarieven!$E$4/100,2)</f>
        <v/>
      </c>
      <c r="T72" s="13">
        <f>ROUND($E72*Tarieven!$D$5/100,2)</f>
        <v/>
      </c>
      <c r="U72" s="13">
        <f>ROUND($E72*Tarieven!$E$5/100,2)</f>
        <v/>
      </c>
    </row>
    <row r="73">
      <c r="A73" t="inlineStr">
        <is>
          <t>'s-Hertogenbosch - Venlo</t>
        </is>
      </c>
      <c r="B73" t="inlineStr">
        <is>
          <t>'s-Hertogenbosch</t>
        </is>
      </c>
      <c r="C73" t="inlineStr">
        <is>
          <t>Venlo</t>
        </is>
      </c>
      <c r="D73" s="12" t="n">
        <v>86.7</v>
      </c>
      <c r="E73" s="12" t="n">
        <v>81.59999999999999</v>
      </c>
      <c r="F73" s="13">
        <f>ROUND($E73*Tarieven!$B$2/100,2)</f>
        <v/>
      </c>
      <c r="G73" s="13">
        <f>ROUND($E73*Tarieven!$C$2/100,2)</f>
        <v/>
      </c>
      <c r="H73" s="13">
        <f>ROUND($E73*Tarieven!$B$3/100,2)</f>
        <v/>
      </c>
      <c r="I73" s="13">
        <f>ROUND($E73*Tarieven!$C$3/100,2)</f>
        <v/>
      </c>
      <c r="J73" s="13">
        <f>ROUND($E73*Tarieven!$B$4/100,2)</f>
        <v/>
      </c>
      <c r="K73" s="13">
        <f>ROUND($E73*Tarieven!$C$4/100,2)</f>
        <v/>
      </c>
      <c r="L73" s="13">
        <f>ROUND($E73*Tarieven!$B$5/100,2)</f>
        <v/>
      </c>
      <c r="M73" s="13">
        <f>ROUND($E73*Tarieven!$C$5/100,2)</f>
        <v/>
      </c>
      <c r="N73" s="13">
        <f>ROUND($E73*Tarieven!$D$2/100,2)</f>
        <v/>
      </c>
      <c r="O73" s="13">
        <f>ROUND($E73*Tarieven!$E$2/100,2)</f>
        <v/>
      </c>
      <c r="P73" s="13">
        <f>ROUND($E73*Tarieven!$D$3/100,2)</f>
        <v/>
      </c>
      <c r="Q73" s="13">
        <f>ROUND($E73*Tarieven!$E$3/100,2)</f>
        <v/>
      </c>
      <c r="R73" s="13">
        <f>ROUND($E73*Tarieven!$D$4/100,2)</f>
        <v/>
      </c>
      <c r="S73" s="13">
        <f>ROUND($E73*Tarieven!$E$4/100,2)</f>
        <v/>
      </c>
      <c r="T73" s="13">
        <f>ROUND($E73*Tarieven!$D$5/100,2)</f>
        <v/>
      </c>
      <c r="U73" s="13">
        <f>ROUND($E73*Tarieven!$E$5/100,2)</f>
        <v/>
      </c>
    </row>
    <row r="74">
      <c r="A74" t="inlineStr">
        <is>
          <t>Leeuwarden - Maasvlakte</t>
        </is>
      </c>
      <c r="B74" t="inlineStr">
        <is>
          <t>Leeuwarden</t>
        </is>
      </c>
      <c r="C74" t="inlineStr">
        <is>
          <t>Maasvlakte</t>
        </is>
      </c>
      <c r="D74" s="12" t="n">
        <v>236</v>
      </c>
      <c r="E74" s="12" t="n">
        <v>185.9</v>
      </c>
      <c r="F74" s="13">
        <f>ROUND($E74*Tarieven!$B$2/100,2)</f>
        <v/>
      </c>
      <c r="G74" s="13">
        <f>ROUND($E74*Tarieven!$C$2/100,2)</f>
        <v/>
      </c>
      <c r="H74" s="13">
        <f>ROUND($E74*Tarieven!$B$3/100,2)</f>
        <v/>
      </c>
      <c r="I74" s="13">
        <f>ROUND($E74*Tarieven!$C$3/100,2)</f>
        <v/>
      </c>
      <c r="J74" s="13">
        <f>ROUND($E74*Tarieven!$B$4/100,2)</f>
        <v/>
      </c>
      <c r="K74" s="13">
        <f>ROUND($E74*Tarieven!$C$4/100,2)</f>
        <v/>
      </c>
      <c r="L74" s="13">
        <f>ROUND($E74*Tarieven!$B$5/100,2)</f>
        <v/>
      </c>
      <c r="M74" s="13">
        <f>ROUND($E74*Tarieven!$C$5/100,2)</f>
        <v/>
      </c>
      <c r="N74" s="13">
        <f>ROUND($E74*Tarieven!$D$2/100,2)</f>
        <v/>
      </c>
      <c r="O74" s="13">
        <f>ROUND($E74*Tarieven!$E$2/100,2)</f>
        <v/>
      </c>
      <c r="P74" s="13">
        <f>ROUND($E74*Tarieven!$D$3/100,2)</f>
        <v/>
      </c>
      <c r="Q74" s="13">
        <f>ROUND($E74*Tarieven!$E$3/100,2)</f>
        <v/>
      </c>
      <c r="R74" s="13">
        <f>ROUND($E74*Tarieven!$D$4/100,2)</f>
        <v/>
      </c>
      <c r="S74" s="13">
        <f>ROUND($E74*Tarieven!$E$4/100,2)</f>
        <v/>
      </c>
      <c r="T74" s="13">
        <f>ROUND($E74*Tarieven!$D$5/100,2)</f>
        <v/>
      </c>
      <c r="U74" s="13">
        <f>ROUND($E74*Tarieven!$E$5/100,2)</f>
        <v/>
      </c>
    </row>
    <row r="75">
      <c r="A75" t="inlineStr">
        <is>
          <t>Leeuwarden - Moerdijk</t>
        </is>
      </c>
      <c r="B75" t="inlineStr">
        <is>
          <t>Leeuwarden</t>
        </is>
      </c>
      <c r="C75" t="inlineStr">
        <is>
          <t>Moerdijk</t>
        </is>
      </c>
      <c r="D75" s="12" t="n">
        <v>234.3</v>
      </c>
      <c r="E75" s="12" t="n">
        <v>212.5</v>
      </c>
      <c r="F75" s="13">
        <f>ROUND($E75*Tarieven!$B$2/100,2)</f>
        <v/>
      </c>
      <c r="G75" s="13">
        <f>ROUND($E75*Tarieven!$C$2/100,2)</f>
        <v/>
      </c>
      <c r="H75" s="13">
        <f>ROUND($E75*Tarieven!$B$3/100,2)</f>
        <v/>
      </c>
      <c r="I75" s="13">
        <f>ROUND($E75*Tarieven!$C$3/100,2)</f>
        <v/>
      </c>
      <c r="J75" s="13">
        <f>ROUND($E75*Tarieven!$B$4/100,2)</f>
        <v/>
      </c>
      <c r="K75" s="13">
        <f>ROUND($E75*Tarieven!$C$4/100,2)</f>
        <v/>
      </c>
      <c r="L75" s="13">
        <f>ROUND($E75*Tarieven!$B$5/100,2)</f>
        <v/>
      </c>
      <c r="M75" s="13">
        <f>ROUND($E75*Tarieven!$C$5/100,2)</f>
        <v/>
      </c>
      <c r="N75" s="13">
        <f>ROUND($E75*Tarieven!$D$2/100,2)</f>
        <v/>
      </c>
      <c r="O75" s="13">
        <f>ROUND($E75*Tarieven!$E$2/100,2)</f>
        <v/>
      </c>
      <c r="P75" s="13">
        <f>ROUND($E75*Tarieven!$D$3/100,2)</f>
        <v/>
      </c>
      <c r="Q75" s="13">
        <f>ROUND($E75*Tarieven!$E$3/100,2)</f>
        <v/>
      </c>
      <c r="R75" s="13">
        <f>ROUND($E75*Tarieven!$D$4/100,2)</f>
        <v/>
      </c>
      <c r="S75" s="13">
        <f>ROUND($E75*Tarieven!$E$4/100,2)</f>
        <v/>
      </c>
      <c r="T75" s="13">
        <f>ROUND($E75*Tarieven!$D$5/100,2)</f>
        <v/>
      </c>
      <c r="U75" s="13">
        <f>ROUND($E75*Tarieven!$E$5/100,2)</f>
        <v/>
      </c>
    </row>
    <row r="76">
      <c r="A76" t="inlineStr">
        <is>
          <t>Leeuwarden - Rotterdam</t>
        </is>
      </c>
      <c r="B76" t="inlineStr">
        <is>
          <t>Leeuwarden</t>
        </is>
      </c>
      <c r="C76" t="inlineStr">
        <is>
          <t>Rotterdam</t>
        </is>
      </c>
      <c r="D76" s="12" t="n">
        <v>217.5</v>
      </c>
      <c r="E76" s="12" t="n">
        <v>176.2</v>
      </c>
      <c r="F76" s="13">
        <f>ROUND($E76*Tarieven!$B$2/100,2)</f>
        <v/>
      </c>
      <c r="G76" s="13">
        <f>ROUND($E76*Tarieven!$C$2/100,2)</f>
        <v/>
      </c>
      <c r="H76" s="13">
        <f>ROUND($E76*Tarieven!$B$3/100,2)</f>
        <v/>
      </c>
      <c r="I76" s="13">
        <f>ROUND($E76*Tarieven!$C$3/100,2)</f>
        <v/>
      </c>
      <c r="J76" s="13">
        <f>ROUND($E76*Tarieven!$B$4/100,2)</f>
        <v/>
      </c>
      <c r="K76" s="13">
        <f>ROUND($E76*Tarieven!$C$4/100,2)</f>
        <v/>
      </c>
      <c r="L76" s="13">
        <f>ROUND($E76*Tarieven!$B$5/100,2)</f>
        <v/>
      </c>
      <c r="M76" s="13">
        <f>ROUND($E76*Tarieven!$C$5/100,2)</f>
        <v/>
      </c>
      <c r="N76" s="13">
        <f>ROUND($E76*Tarieven!$D$2/100,2)</f>
        <v/>
      </c>
      <c r="O76" s="13">
        <f>ROUND($E76*Tarieven!$E$2/100,2)</f>
        <v/>
      </c>
      <c r="P76" s="13">
        <f>ROUND($E76*Tarieven!$D$3/100,2)</f>
        <v/>
      </c>
      <c r="Q76" s="13">
        <f>ROUND($E76*Tarieven!$E$3/100,2)</f>
        <v/>
      </c>
      <c r="R76" s="13">
        <f>ROUND($E76*Tarieven!$D$4/100,2)</f>
        <v/>
      </c>
      <c r="S76" s="13">
        <f>ROUND($E76*Tarieven!$E$4/100,2)</f>
        <v/>
      </c>
      <c r="T76" s="13">
        <f>ROUND($E76*Tarieven!$D$5/100,2)</f>
        <v/>
      </c>
      <c r="U76" s="13">
        <f>ROUND($E76*Tarieven!$E$5/100,2)</f>
        <v/>
      </c>
    </row>
    <row r="77">
      <c r="A77" t="inlineStr">
        <is>
          <t>Leeuwarden - Tilburg</t>
        </is>
      </c>
      <c r="B77" t="inlineStr">
        <is>
          <t>Leeuwarden</t>
        </is>
      </c>
      <c r="C77" t="inlineStr">
        <is>
          <t>Tilburg</t>
        </is>
      </c>
      <c r="D77" s="12" t="n">
        <v>235.6</v>
      </c>
      <c r="E77" s="12" t="n">
        <v>211.8</v>
      </c>
      <c r="F77" s="13">
        <f>ROUND($E77*Tarieven!$B$2/100,2)</f>
        <v/>
      </c>
      <c r="G77" s="13">
        <f>ROUND($E77*Tarieven!$C$2/100,2)</f>
        <v/>
      </c>
      <c r="H77" s="13">
        <f>ROUND($E77*Tarieven!$B$3/100,2)</f>
        <v/>
      </c>
      <c r="I77" s="13">
        <f>ROUND($E77*Tarieven!$C$3/100,2)</f>
        <v/>
      </c>
      <c r="J77" s="13">
        <f>ROUND($E77*Tarieven!$B$4/100,2)</f>
        <v/>
      </c>
      <c r="K77" s="13">
        <f>ROUND($E77*Tarieven!$C$4/100,2)</f>
        <v/>
      </c>
      <c r="L77" s="13">
        <f>ROUND($E77*Tarieven!$B$5/100,2)</f>
        <v/>
      </c>
      <c r="M77" s="13">
        <f>ROUND($E77*Tarieven!$C$5/100,2)</f>
        <v/>
      </c>
      <c r="N77" s="13">
        <f>ROUND($E77*Tarieven!$D$2/100,2)</f>
        <v/>
      </c>
      <c r="O77" s="13">
        <f>ROUND($E77*Tarieven!$E$2/100,2)</f>
        <v/>
      </c>
      <c r="P77" s="13">
        <f>ROUND($E77*Tarieven!$D$3/100,2)</f>
        <v/>
      </c>
      <c r="Q77" s="13">
        <f>ROUND($E77*Tarieven!$E$3/100,2)</f>
        <v/>
      </c>
      <c r="R77" s="13">
        <f>ROUND($E77*Tarieven!$D$4/100,2)</f>
        <v/>
      </c>
      <c r="S77" s="13">
        <f>ROUND($E77*Tarieven!$E$4/100,2)</f>
        <v/>
      </c>
      <c r="T77" s="13">
        <f>ROUND($E77*Tarieven!$D$5/100,2)</f>
        <v/>
      </c>
      <c r="U77" s="13">
        <f>ROUND($E77*Tarieven!$E$5/100,2)</f>
        <v/>
      </c>
    </row>
    <row r="78">
      <c r="A78" t="inlineStr">
        <is>
          <t>Leeuwarden - Utrecht</t>
        </is>
      </c>
      <c r="B78" t="inlineStr">
        <is>
          <t>Leeuwarden</t>
        </is>
      </c>
      <c r="C78" t="inlineStr">
        <is>
          <t>Utrecht</t>
        </is>
      </c>
      <c r="D78" s="12" t="n">
        <v>161.7</v>
      </c>
      <c r="E78" s="12" t="n">
        <v>147.3</v>
      </c>
      <c r="F78" s="13">
        <f>ROUND($E78*Tarieven!$B$2/100,2)</f>
        <v/>
      </c>
      <c r="G78" s="13">
        <f>ROUND($E78*Tarieven!$C$2/100,2)</f>
        <v/>
      </c>
      <c r="H78" s="13">
        <f>ROUND($E78*Tarieven!$B$3/100,2)</f>
        <v/>
      </c>
      <c r="I78" s="13">
        <f>ROUND($E78*Tarieven!$C$3/100,2)</f>
        <v/>
      </c>
      <c r="J78" s="13">
        <f>ROUND($E78*Tarieven!$B$4/100,2)</f>
        <v/>
      </c>
      <c r="K78" s="13">
        <f>ROUND($E78*Tarieven!$C$4/100,2)</f>
        <v/>
      </c>
      <c r="L78" s="13">
        <f>ROUND($E78*Tarieven!$B$5/100,2)</f>
        <v/>
      </c>
      <c r="M78" s="13">
        <f>ROUND($E78*Tarieven!$C$5/100,2)</f>
        <v/>
      </c>
      <c r="N78" s="13">
        <f>ROUND($E78*Tarieven!$D$2/100,2)</f>
        <v/>
      </c>
      <c r="O78" s="13">
        <f>ROUND($E78*Tarieven!$E$2/100,2)</f>
        <v/>
      </c>
      <c r="P78" s="13">
        <f>ROUND($E78*Tarieven!$D$3/100,2)</f>
        <v/>
      </c>
      <c r="Q78" s="13">
        <f>ROUND($E78*Tarieven!$E$3/100,2)</f>
        <v/>
      </c>
      <c r="R78" s="13">
        <f>ROUND($E78*Tarieven!$D$4/100,2)</f>
        <v/>
      </c>
      <c r="S78" s="13">
        <f>ROUND($E78*Tarieven!$E$4/100,2)</f>
        <v/>
      </c>
      <c r="T78" s="13">
        <f>ROUND($E78*Tarieven!$D$5/100,2)</f>
        <v/>
      </c>
      <c r="U78" s="13">
        <f>ROUND($E78*Tarieven!$E$5/100,2)</f>
        <v/>
      </c>
    </row>
    <row r="79">
      <c r="A79" t="inlineStr">
        <is>
          <t>Leeuwarden - Venlo</t>
        </is>
      </c>
      <c r="B79" t="inlineStr">
        <is>
          <t>Leeuwarden</t>
        </is>
      </c>
      <c r="C79" t="inlineStr">
        <is>
          <t>Venlo</t>
        </is>
      </c>
      <c r="D79" s="12" t="n">
        <v>246.4</v>
      </c>
      <c r="E79" s="12" t="n">
        <v>235.7</v>
      </c>
      <c r="F79" s="13">
        <f>ROUND($E79*Tarieven!$B$2/100,2)</f>
        <v/>
      </c>
      <c r="G79" s="13">
        <f>ROUND($E79*Tarieven!$C$2/100,2)</f>
        <v/>
      </c>
      <c r="H79" s="13">
        <f>ROUND($E79*Tarieven!$B$3/100,2)</f>
        <v/>
      </c>
      <c r="I79" s="13">
        <f>ROUND($E79*Tarieven!$C$3/100,2)</f>
        <v/>
      </c>
      <c r="J79" s="13">
        <f>ROUND($E79*Tarieven!$B$4/100,2)</f>
        <v/>
      </c>
      <c r="K79" s="13">
        <f>ROUND($E79*Tarieven!$C$4/100,2)</f>
        <v/>
      </c>
      <c r="L79" s="13">
        <f>ROUND($E79*Tarieven!$B$5/100,2)</f>
        <v/>
      </c>
      <c r="M79" s="13">
        <f>ROUND($E79*Tarieven!$C$5/100,2)</f>
        <v/>
      </c>
      <c r="N79" s="13">
        <f>ROUND($E79*Tarieven!$D$2/100,2)</f>
        <v/>
      </c>
      <c r="O79" s="13">
        <f>ROUND($E79*Tarieven!$E$2/100,2)</f>
        <v/>
      </c>
      <c r="P79" s="13">
        <f>ROUND($E79*Tarieven!$D$3/100,2)</f>
        <v/>
      </c>
      <c r="Q79" s="13">
        <f>ROUND($E79*Tarieven!$E$3/100,2)</f>
        <v/>
      </c>
      <c r="R79" s="13">
        <f>ROUND($E79*Tarieven!$D$4/100,2)</f>
        <v/>
      </c>
      <c r="S79" s="13">
        <f>ROUND($E79*Tarieven!$E$4/100,2)</f>
        <v/>
      </c>
      <c r="T79" s="13">
        <f>ROUND($E79*Tarieven!$D$5/100,2)</f>
        <v/>
      </c>
      <c r="U79" s="13">
        <f>ROUND($E79*Tarieven!$E$5/100,2)</f>
        <v/>
      </c>
    </row>
    <row r="80">
      <c r="A80" t="inlineStr">
        <is>
          <t>Maastricht - Maasvlakte</t>
        </is>
      </c>
      <c r="B80" t="inlineStr">
        <is>
          <t>Maastricht</t>
        </is>
      </c>
      <c r="C80" t="inlineStr">
        <is>
          <t>Maasvlakte</t>
        </is>
      </c>
      <c r="D80" s="12" t="n">
        <v>239.5</v>
      </c>
      <c r="E80" s="12" t="n">
        <v>90.8</v>
      </c>
      <c r="F80" s="13">
        <f>ROUND($E80*Tarieven!$B$2/100,2)</f>
        <v/>
      </c>
      <c r="G80" s="13">
        <f>ROUND($E80*Tarieven!$C$2/100,2)</f>
        <v/>
      </c>
      <c r="H80" s="13">
        <f>ROUND($E80*Tarieven!$B$3/100,2)</f>
        <v/>
      </c>
      <c r="I80" s="13">
        <f>ROUND($E80*Tarieven!$C$3/100,2)</f>
        <v/>
      </c>
      <c r="J80" s="13">
        <f>ROUND($E80*Tarieven!$B$4/100,2)</f>
        <v/>
      </c>
      <c r="K80" s="13">
        <f>ROUND($E80*Tarieven!$C$4/100,2)</f>
        <v/>
      </c>
      <c r="L80" s="13">
        <f>ROUND($E80*Tarieven!$B$5/100,2)</f>
        <v/>
      </c>
      <c r="M80" s="13">
        <f>ROUND($E80*Tarieven!$C$5/100,2)</f>
        <v/>
      </c>
      <c r="N80" s="13">
        <f>ROUND($E80*Tarieven!$D$2/100,2)</f>
        <v/>
      </c>
      <c r="O80" s="13">
        <f>ROUND($E80*Tarieven!$E$2/100,2)</f>
        <v/>
      </c>
      <c r="P80" s="13">
        <f>ROUND($E80*Tarieven!$D$3/100,2)</f>
        <v/>
      </c>
      <c r="Q80" s="13">
        <f>ROUND($E80*Tarieven!$E$3/100,2)</f>
        <v/>
      </c>
      <c r="R80" s="13">
        <f>ROUND($E80*Tarieven!$D$4/100,2)</f>
        <v/>
      </c>
      <c r="S80" s="13">
        <f>ROUND($E80*Tarieven!$E$4/100,2)</f>
        <v/>
      </c>
      <c r="T80" s="13">
        <f>ROUND($E80*Tarieven!$D$5/100,2)</f>
        <v/>
      </c>
      <c r="U80" s="13">
        <f>ROUND($E80*Tarieven!$E$5/100,2)</f>
        <v/>
      </c>
    </row>
    <row r="81">
      <c r="A81" t="inlineStr">
        <is>
          <t>Maastricht - Moerdijk</t>
        </is>
      </c>
      <c r="B81" t="inlineStr">
        <is>
          <t>Maastricht</t>
        </is>
      </c>
      <c r="C81" t="inlineStr">
        <is>
          <t>Moerdijk</t>
        </is>
      </c>
      <c r="D81" s="12" t="n">
        <v>180.8</v>
      </c>
      <c r="E81" s="12" t="n">
        <v>35.2</v>
      </c>
      <c r="F81" s="13">
        <f>ROUND($E81*Tarieven!$B$2/100,2)</f>
        <v/>
      </c>
      <c r="G81" s="13">
        <f>ROUND($E81*Tarieven!$C$2/100,2)</f>
        <v/>
      </c>
      <c r="H81" s="13">
        <f>ROUND($E81*Tarieven!$B$3/100,2)</f>
        <v/>
      </c>
      <c r="I81" s="13">
        <f>ROUND($E81*Tarieven!$C$3/100,2)</f>
        <v/>
      </c>
      <c r="J81" s="13">
        <f>ROUND($E81*Tarieven!$B$4/100,2)</f>
        <v/>
      </c>
      <c r="K81" s="13">
        <f>ROUND($E81*Tarieven!$C$4/100,2)</f>
        <v/>
      </c>
      <c r="L81" s="13">
        <f>ROUND($E81*Tarieven!$B$5/100,2)</f>
        <v/>
      </c>
      <c r="M81" s="13">
        <f>ROUND($E81*Tarieven!$C$5/100,2)</f>
        <v/>
      </c>
      <c r="N81" s="13">
        <f>ROUND($E81*Tarieven!$D$2/100,2)</f>
        <v/>
      </c>
      <c r="O81" s="13">
        <f>ROUND($E81*Tarieven!$E$2/100,2)</f>
        <v/>
      </c>
      <c r="P81" s="13">
        <f>ROUND($E81*Tarieven!$D$3/100,2)</f>
        <v/>
      </c>
      <c r="Q81" s="13">
        <f>ROUND($E81*Tarieven!$E$3/100,2)</f>
        <v/>
      </c>
      <c r="R81" s="13">
        <f>ROUND($E81*Tarieven!$D$4/100,2)</f>
        <v/>
      </c>
      <c r="S81" s="13">
        <f>ROUND($E81*Tarieven!$E$4/100,2)</f>
        <v/>
      </c>
      <c r="T81" s="13">
        <f>ROUND($E81*Tarieven!$D$5/100,2)</f>
        <v/>
      </c>
      <c r="U81" s="13">
        <f>ROUND($E81*Tarieven!$E$5/100,2)</f>
        <v/>
      </c>
    </row>
    <row r="82">
      <c r="A82" t="inlineStr">
        <is>
          <t>Maastricht - Rotterdam</t>
        </is>
      </c>
      <c r="B82" t="inlineStr">
        <is>
          <t>Maastricht</t>
        </is>
      </c>
      <c r="C82" t="inlineStr">
        <is>
          <t>Rotterdam</t>
        </is>
      </c>
      <c r="D82" s="12" t="n">
        <v>206.2</v>
      </c>
      <c r="E82" s="12" t="n">
        <v>62.3</v>
      </c>
      <c r="F82" s="13">
        <f>ROUND($E82*Tarieven!$B$2/100,2)</f>
        <v/>
      </c>
      <c r="G82" s="13">
        <f>ROUND($E82*Tarieven!$C$2/100,2)</f>
        <v/>
      </c>
      <c r="H82" s="13">
        <f>ROUND($E82*Tarieven!$B$3/100,2)</f>
        <v/>
      </c>
      <c r="I82" s="13">
        <f>ROUND($E82*Tarieven!$C$3/100,2)</f>
        <v/>
      </c>
      <c r="J82" s="13">
        <f>ROUND($E82*Tarieven!$B$4/100,2)</f>
        <v/>
      </c>
      <c r="K82" s="13">
        <f>ROUND($E82*Tarieven!$C$4/100,2)</f>
        <v/>
      </c>
      <c r="L82" s="13">
        <f>ROUND($E82*Tarieven!$B$5/100,2)</f>
        <v/>
      </c>
      <c r="M82" s="13">
        <f>ROUND($E82*Tarieven!$C$5/100,2)</f>
        <v/>
      </c>
      <c r="N82" s="13">
        <f>ROUND($E82*Tarieven!$D$2/100,2)</f>
        <v/>
      </c>
      <c r="O82" s="13">
        <f>ROUND($E82*Tarieven!$E$2/100,2)</f>
        <v/>
      </c>
      <c r="P82" s="13">
        <f>ROUND($E82*Tarieven!$D$3/100,2)</f>
        <v/>
      </c>
      <c r="Q82" s="13">
        <f>ROUND($E82*Tarieven!$E$3/100,2)</f>
        <v/>
      </c>
      <c r="R82" s="13">
        <f>ROUND($E82*Tarieven!$D$4/100,2)</f>
        <v/>
      </c>
      <c r="S82" s="13">
        <f>ROUND($E82*Tarieven!$E$4/100,2)</f>
        <v/>
      </c>
      <c r="T82" s="13">
        <f>ROUND($E82*Tarieven!$D$5/100,2)</f>
        <v/>
      </c>
      <c r="U82" s="13">
        <f>ROUND($E82*Tarieven!$E$5/100,2)</f>
        <v/>
      </c>
    </row>
    <row r="83">
      <c r="A83" t="inlineStr">
        <is>
          <t>Maastricht - Tilburg</t>
        </is>
      </c>
      <c r="B83" t="inlineStr">
        <is>
          <t>Maastricht</t>
        </is>
      </c>
      <c r="C83" t="inlineStr">
        <is>
          <t>Tilburg</t>
        </is>
      </c>
      <c r="D83" s="12" t="n">
        <v>129.5</v>
      </c>
      <c r="E83" s="12" t="n">
        <v>119.4</v>
      </c>
      <c r="F83" s="13">
        <f>ROUND($E83*Tarieven!$B$2/100,2)</f>
        <v/>
      </c>
      <c r="G83" s="13">
        <f>ROUND($E83*Tarieven!$C$2/100,2)</f>
        <v/>
      </c>
      <c r="H83" s="13">
        <f>ROUND($E83*Tarieven!$B$3/100,2)</f>
        <v/>
      </c>
      <c r="I83" s="13">
        <f>ROUND($E83*Tarieven!$C$3/100,2)</f>
        <v/>
      </c>
      <c r="J83" s="13">
        <f>ROUND($E83*Tarieven!$B$4/100,2)</f>
        <v/>
      </c>
      <c r="K83" s="13">
        <f>ROUND($E83*Tarieven!$C$4/100,2)</f>
        <v/>
      </c>
      <c r="L83" s="13">
        <f>ROUND($E83*Tarieven!$B$5/100,2)</f>
        <v/>
      </c>
      <c r="M83" s="13">
        <f>ROUND($E83*Tarieven!$C$5/100,2)</f>
        <v/>
      </c>
      <c r="N83" s="13">
        <f>ROUND($E83*Tarieven!$D$2/100,2)</f>
        <v/>
      </c>
      <c r="O83" s="13">
        <f>ROUND($E83*Tarieven!$E$2/100,2)</f>
        <v/>
      </c>
      <c r="P83" s="13">
        <f>ROUND($E83*Tarieven!$D$3/100,2)</f>
        <v/>
      </c>
      <c r="Q83" s="13">
        <f>ROUND($E83*Tarieven!$E$3/100,2)</f>
        <v/>
      </c>
      <c r="R83" s="13">
        <f>ROUND($E83*Tarieven!$D$4/100,2)</f>
        <v/>
      </c>
      <c r="S83" s="13">
        <f>ROUND($E83*Tarieven!$E$4/100,2)</f>
        <v/>
      </c>
      <c r="T83" s="13">
        <f>ROUND($E83*Tarieven!$D$5/100,2)</f>
        <v/>
      </c>
      <c r="U83" s="13">
        <f>ROUND($E83*Tarieven!$E$5/100,2)</f>
        <v/>
      </c>
    </row>
    <row r="84">
      <c r="A84" t="inlineStr">
        <is>
          <t>Maastricht - Utrecht</t>
        </is>
      </c>
      <c r="B84" t="inlineStr">
        <is>
          <t>Maastricht</t>
        </is>
      </c>
      <c r="C84" t="inlineStr">
        <is>
          <t>Utrecht</t>
        </is>
      </c>
      <c r="D84" s="12" t="n">
        <v>176.9</v>
      </c>
      <c r="E84" s="12" t="n">
        <v>170</v>
      </c>
      <c r="F84" s="13">
        <f>ROUND($E84*Tarieven!$B$2/100,2)</f>
        <v/>
      </c>
      <c r="G84" s="13">
        <f>ROUND($E84*Tarieven!$C$2/100,2)</f>
        <v/>
      </c>
      <c r="H84" s="13">
        <f>ROUND($E84*Tarieven!$B$3/100,2)</f>
        <v/>
      </c>
      <c r="I84" s="13">
        <f>ROUND($E84*Tarieven!$C$3/100,2)</f>
        <v/>
      </c>
      <c r="J84" s="13">
        <f>ROUND($E84*Tarieven!$B$4/100,2)</f>
        <v/>
      </c>
      <c r="K84" s="13">
        <f>ROUND($E84*Tarieven!$C$4/100,2)</f>
        <v/>
      </c>
      <c r="L84" s="13">
        <f>ROUND($E84*Tarieven!$B$5/100,2)</f>
        <v/>
      </c>
      <c r="M84" s="13">
        <f>ROUND($E84*Tarieven!$C$5/100,2)</f>
        <v/>
      </c>
      <c r="N84" s="13">
        <f>ROUND($E84*Tarieven!$D$2/100,2)</f>
        <v/>
      </c>
      <c r="O84" s="13">
        <f>ROUND($E84*Tarieven!$E$2/100,2)</f>
        <v/>
      </c>
      <c r="P84" s="13">
        <f>ROUND($E84*Tarieven!$D$3/100,2)</f>
        <v/>
      </c>
      <c r="Q84" s="13">
        <f>ROUND($E84*Tarieven!$E$3/100,2)</f>
        <v/>
      </c>
      <c r="R84" s="13">
        <f>ROUND($E84*Tarieven!$D$4/100,2)</f>
        <v/>
      </c>
      <c r="S84" s="13">
        <f>ROUND($E84*Tarieven!$E$4/100,2)</f>
        <v/>
      </c>
      <c r="T84" s="13">
        <f>ROUND($E84*Tarieven!$D$5/100,2)</f>
        <v/>
      </c>
      <c r="U84" s="13">
        <f>ROUND($E84*Tarieven!$E$5/100,2)</f>
        <v/>
      </c>
    </row>
    <row r="85">
      <c r="A85" t="inlineStr">
        <is>
          <t>Maastricht - Venlo</t>
        </is>
      </c>
      <c r="B85" t="inlineStr">
        <is>
          <t>Maastricht</t>
        </is>
      </c>
      <c r="C85" t="inlineStr">
        <is>
          <t>Venlo</t>
        </is>
      </c>
      <c r="D85" s="12" t="n">
        <v>80.8</v>
      </c>
      <c r="E85" s="12" t="n">
        <v>74.90000000000001</v>
      </c>
      <c r="F85" s="13">
        <f>ROUND($E85*Tarieven!$B$2/100,2)</f>
        <v/>
      </c>
      <c r="G85" s="13">
        <f>ROUND($E85*Tarieven!$C$2/100,2)</f>
        <v/>
      </c>
      <c r="H85" s="13">
        <f>ROUND($E85*Tarieven!$B$3/100,2)</f>
        <v/>
      </c>
      <c r="I85" s="13">
        <f>ROUND($E85*Tarieven!$C$3/100,2)</f>
        <v/>
      </c>
      <c r="J85" s="13">
        <f>ROUND($E85*Tarieven!$B$4/100,2)</f>
        <v/>
      </c>
      <c r="K85" s="13">
        <f>ROUND($E85*Tarieven!$C$4/100,2)</f>
        <v/>
      </c>
      <c r="L85" s="13">
        <f>ROUND($E85*Tarieven!$B$5/100,2)</f>
        <v/>
      </c>
      <c r="M85" s="13">
        <f>ROUND($E85*Tarieven!$C$5/100,2)</f>
        <v/>
      </c>
      <c r="N85" s="13">
        <f>ROUND($E85*Tarieven!$D$2/100,2)</f>
        <v/>
      </c>
      <c r="O85" s="13">
        <f>ROUND($E85*Tarieven!$E$2/100,2)</f>
        <v/>
      </c>
      <c r="P85" s="13">
        <f>ROUND($E85*Tarieven!$D$3/100,2)</f>
        <v/>
      </c>
      <c r="Q85" s="13">
        <f>ROUND($E85*Tarieven!$E$3/100,2)</f>
        <v/>
      </c>
      <c r="R85" s="13">
        <f>ROUND($E85*Tarieven!$D$4/100,2)</f>
        <v/>
      </c>
      <c r="S85" s="13">
        <f>ROUND($E85*Tarieven!$E$4/100,2)</f>
        <v/>
      </c>
      <c r="T85" s="13">
        <f>ROUND($E85*Tarieven!$D$5/100,2)</f>
        <v/>
      </c>
      <c r="U85" s="13">
        <f>ROUND($E85*Tarieven!$E$5/100,2)</f>
        <v/>
      </c>
    </row>
    <row r="86">
      <c r="A86" t="inlineStr">
        <is>
          <t>Maasvlakte - 's-Hertogenbosch</t>
        </is>
      </c>
      <c r="B86" t="inlineStr">
        <is>
          <t>Maasvlakte</t>
        </is>
      </c>
      <c r="C86" t="inlineStr">
        <is>
          <t>'s-Hertogenbosch</t>
        </is>
      </c>
      <c r="D86" s="12" t="n">
        <v>114.6</v>
      </c>
      <c r="E86" s="12" t="n">
        <v>104.7</v>
      </c>
      <c r="F86" s="13">
        <f>ROUND($E86*Tarieven!$B$2/100,2)</f>
        <v/>
      </c>
      <c r="G86" s="13">
        <f>ROUND($E86*Tarieven!$C$2/100,2)</f>
        <v/>
      </c>
      <c r="H86" s="13">
        <f>ROUND($E86*Tarieven!$B$3/100,2)</f>
        <v/>
      </c>
      <c r="I86" s="13">
        <f>ROUND($E86*Tarieven!$C$3/100,2)</f>
        <v/>
      </c>
      <c r="J86" s="13">
        <f>ROUND($E86*Tarieven!$B$4/100,2)</f>
        <v/>
      </c>
      <c r="K86" s="13">
        <f>ROUND($E86*Tarieven!$C$4/100,2)</f>
        <v/>
      </c>
      <c r="L86" s="13">
        <f>ROUND($E86*Tarieven!$B$5/100,2)</f>
        <v/>
      </c>
      <c r="M86" s="13">
        <f>ROUND($E86*Tarieven!$C$5/100,2)</f>
        <v/>
      </c>
      <c r="N86" s="13">
        <f>ROUND($E86*Tarieven!$D$2/100,2)</f>
        <v/>
      </c>
      <c r="O86" s="13">
        <f>ROUND($E86*Tarieven!$E$2/100,2)</f>
        <v/>
      </c>
      <c r="P86" s="13">
        <f>ROUND($E86*Tarieven!$D$3/100,2)</f>
        <v/>
      </c>
      <c r="Q86" s="13">
        <f>ROUND($E86*Tarieven!$E$3/100,2)</f>
        <v/>
      </c>
      <c r="R86" s="13">
        <f>ROUND($E86*Tarieven!$D$4/100,2)</f>
        <v/>
      </c>
      <c r="S86" s="13">
        <f>ROUND($E86*Tarieven!$E$4/100,2)</f>
        <v/>
      </c>
      <c r="T86" s="13">
        <f>ROUND($E86*Tarieven!$D$5/100,2)</f>
        <v/>
      </c>
      <c r="U86" s="13">
        <f>ROUND($E86*Tarieven!$E$5/100,2)</f>
        <v/>
      </c>
    </row>
    <row r="87">
      <c r="A87" t="inlineStr">
        <is>
          <t>Maasvlakte - Moerdijk</t>
        </is>
      </c>
      <c r="B87" t="inlineStr">
        <is>
          <t>Maasvlakte</t>
        </is>
      </c>
      <c r="C87" t="inlineStr">
        <is>
          <t>Moerdijk</t>
        </is>
      </c>
      <c r="D87" s="12" t="n">
        <v>75.5</v>
      </c>
      <c r="E87" s="12" t="n">
        <v>64.5</v>
      </c>
      <c r="F87" s="13">
        <f>ROUND($E87*Tarieven!$B$2/100,2)</f>
        <v/>
      </c>
      <c r="G87" s="13">
        <f>ROUND($E87*Tarieven!$C$2/100,2)</f>
        <v/>
      </c>
      <c r="H87" s="13">
        <f>ROUND($E87*Tarieven!$B$3/100,2)</f>
        <v/>
      </c>
      <c r="I87" s="13">
        <f>ROUND($E87*Tarieven!$C$3/100,2)</f>
        <v/>
      </c>
      <c r="J87" s="13">
        <f>ROUND($E87*Tarieven!$B$4/100,2)</f>
        <v/>
      </c>
      <c r="K87" s="13">
        <f>ROUND($E87*Tarieven!$C$4/100,2)</f>
        <v/>
      </c>
      <c r="L87" s="13">
        <f>ROUND($E87*Tarieven!$B$5/100,2)</f>
        <v/>
      </c>
      <c r="M87" s="13">
        <f>ROUND($E87*Tarieven!$C$5/100,2)</f>
        <v/>
      </c>
      <c r="N87" s="13">
        <f>ROUND($E87*Tarieven!$D$2/100,2)</f>
        <v/>
      </c>
      <c r="O87" s="13">
        <f>ROUND($E87*Tarieven!$E$2/100,2)</f>
        <v/>
      </c>
      <c r="P87" s="13">
        <f>ROUND($E87*Tarieven!$D$3/100,2)</f>
        <v/>
      </c>
      <c r="Q87" s="13">
        <f>ROUND($E87*Tarieven!$E$3/100,2)</f>
        <v/>
      </c>
      <c r="R87" s="13">
        <f>ROUND($E87*Tarieven!$D$4/100,2)</f>
        <v/>
      </c>
      <c r="S87" s="13">
        <f>ROUND($E87*Tarieven!$E$4/100,2)</f>
        <v/>
      </c>
      <c r="T87" s="13">
        <f>ROUND($E87*Tarieven!$D$5/100,2)</f>
        <v/>
      </c>
      <c r="U87" s="13">
        <f>ROUND($E87*Tarieven!$E$5/100,2)</f>
        <v/>
      </c>
    </row>
    <row r="88">
      <c r="A88" t="inlineStr">
        <is>
          <t>Maasvlakte - Nijmegen</t>
        </is>
      </c>
      <c r="B88" t="inlineStr">
        <is>
          <t>Maasvlakte</t>
        </is>
      </c>
      <c r="C88" t="inlineStr">
        <is>
          <t>Nijmegen</t>
        </is>
      </c>
      <c r="D88" s="12" t="n">
        <v>141</v>
      </c>
      <c r="E88" s="12" t="n">
        <v>130</v>
      </c>
      <c r="F88" s="13">
        <f>ROUND($E88*Tarieven!$B$2/100,2)</f>
        <v/>
      </c>
      <c r="G88" s="13">
        <f>ROUND($E88*Tarieven!$C$2/100,2)</f>
        <v/>
      </c>
      <c r="H88" s="13">
        <f>ROUND($E88*Tarieven!$B$3/100,2)</f>
        <v/>
      </c>
      <c r="I88" s="13">
        <f>ROUND($E88*Tarieven!$C$3/100,2)</f>
        <v/>
      </c>
      <c r="J88" s="13">
        <f>ROUND($E88*Tarieven!$B$4/100,2)</f>
        <v/>
      </c>
      <c r="K88" s="13">
        <f>ROUND($E88*Tarieven!$C$4/100,2)</f>
        <v/>
      </c>
      <c r="L88" s="13">
        <f>ROUND($E88*Tarieven!$B$5/100,2)</f>
        <v/>
      </c>
      <c r="M88" s="13">
        <f>ROUND($E88*Tarieven!$C$5/100,2)</f>
        <v/>
      </c>
      <c r="N88" s="13">
        <f>ROUND($E88*Tarieven!$D$2/100,2)</f>
        <v/>
      </c>
      <c r="O88" s="13">
        <f>ROUND($E88*Tarieven!$E$2/100,2)</f>
        <v/>
      </c>
      <c r="P88" s="13">
        <f>ROUND($E88*Tarieven!$D$3/100,2)</f>
        <v/>
      </c>
      <c r="Q88" s="13">
        <f>ROUND($E88*Tarieven!$E$3/100,2)</f>
        <v/>
      </c>
      <c r="R88" s="13">
        <f>ROUND($E88*Tarieven!$D$4/100,2)</f>
        <v/>
      </c>
      <c r="S88" s="13">
        <f>ROUND($E88*Tarieven!$E$4/100,2)</f>
        <v/>
      </c>
      <c r="T88" s="13">
        <f>ROUND($E88*Tarieven!$D$5/100,2)</f>
        <v/>
      </c>
      <c r="U88" s="13">
        <f>ROUND($E88*Tarieven!$E$5/100,2)</f>
        <v/>
      </c>
    </row>
    <row r="89">
      <c r="A89" t="inlineStr">
        <is>
          <t>Maasvlakte - Rotterdam</t>
        </is>
      </c>
      <c r="B89" t="inlineStr">
        <is>
          <t>Maasvlakte</t>
        </is>
      </c>
      <c r="C89" t="inlineStr">
        <is>
          <t>Rotterdam</t>
        </is>
      </c>
      <c r="D89" s="12" t="n">
        <v>37.9</v>
      </c>
      <c r="E89" s="12" t="n">
        <v>28.5</v>
      </c>
      <c r="F89" s="13">
        <f>ROUND($E89*Tarieven!$B$2/100,2)</f>
        <v/>
      </c>
      <c r="G89" s="13">
        <f>ROUND($E89*Tarieven!$C$2/100,2)</f>
        <v/>
      </c>
      <c r="H89" s="13">
        <f>ROUND($E89*Tarieven!$B$3/100,2)</f>
        <v/>
      </c>
      <c r="I89" s="13">
        <f>ROUND($E89*Tarieven!$C$3/100,2)</f>
        <v/>
      </c>
      <c r="J89" s="13">
        <f>ROUND($E89*Tarieven!$B$4/100,2)</f>
        <v/>
      </c>
      <c r="K89" s="13">
        <f>ROUND($E89*Tarieven!$C$4/100,2)</f>
        <v/>
      </c>
      <c r="L89" s="13">
        <f>ROUND($E89*Tarieven!$B$5/100,2)</f>
        <v/>
      </c>
      <c r="M89" s="13">
        <f>ROUND($E89*Tarieven!$C$5/100,2)</f>
        <v/>
      </c>
      <c r="N89" s="13">
        <f>ROUND($E89*Tarieven!$D$2/100,2)</f>
        <v/>
      </c>
      <c r="O89" s="13">
        <f>ROUND($E89*Tarieven!$E$2/100,2)</f>
        <v/>
      </c>
      <c r="P89" s="13">
        <f>ROUND($E89*Tarieven!$D$3/100,2)</f>
        <v/>
      </c>
      <c r="Q89" s="13">
        <f>ROUND($E89*Tarieven!$E$3/100,2)</f>
        <v/>
      </c>
      <c r="R89" s="13">
        <f>ROUND($E89*Tarieven!$D$4/100,2)</f>
        <v/>
      </c>
      <c r="S89" s="13">
        <f>ROUND($E89*Tarieven!$E$4/100,2)</f>
        <v/>
      </c>
      <c r="T89" s="13">
        <f>ROUND($E89*Tarieven!$D$5/100,2)</f>
        <v/>
      </c>
      <c r="U89" s="13">
        <f>ROUND($E89*Tarieven!$E$5/100,2)</f>
        <v/>
      </c>
    </row>
    <row r="90">
      <c r="A90" t="inlineStr">
        <is>
          <t>Maasvlakte - Schiphol</t>
        </is>
      </c>
      <c r="B90" t="inlineStr">
        <is>
          <t>Maasvlakte</t>
        </is>
      </c>
      <c r="C90" t="inlineStr">
        <is>
          <t>Schiphol</t>
        </is>
      </c>
      <c r="D90" s="12" t="n">
        <v>86.40000000000001</v>
      </c>
      <c r="E90" s="12" t="n">
        <v>71.2</v>
      </c>
      <c r="F90" s="13">
        <f>ROUND($E90*Tarieven!$B$2/100,2)</f>
        <v/>
      </c>
      <c r="G90" s="13">
        <f>ROUND($E90*Tarieven!$C$2/100,2)</f>
        <v/>
      </c>
      <c r="H90" s="13">
        <f>ROUND($E90*Tarieven!$B$3/100,2)</f>
        <v/>
      </c>
      <c r="I90" s="13">
        <f>ROUND($E90*Tarieven!$C$3/100,2)</f>
        <v/>
      </c>
      <c r="J90" s="13">
        <f>ROUND($E90*Tarieven!$B$4/100,2)</f>
        <v/>
      </c>
      <c r="K90" s="13">
        <f>ROUND($E90*Tarieven!$C$4/100,2)</f>
        <v/>
      </c>
      <c r="L90" s="13">
        <f>ROUND($E90*Tarieven!$B$5/100,2)</f>
        <v/>
      </c>
      <c r="M90" s="13">
        <f>ROUND($E90*Tarieven!$C$5/100,2)</f>
        <v/>
      </c>
      <c r="N90" s="13">
        <f>ROUND($E90*Tarieven!$D$2/100,2)</f>
        <v/>
      </c>
      <c r="O90" s="13">
        <f>ROUND($E90*Tarieven!$E$2/100,2)</f>
        <v/>
      </c>
      <c r="P90" s="13">
        <f>ROUND($E90*Tarieven!$D$3/100,2)</f>
        <v/>
      </c>
      <c r="Q90" s="13">
        <f>ROUND($E90*Tarieven!$E$3/100,2)</f>
        <v/>
      </c>
      <c r="R90" s="13">
        <f>ROUND($E90*Tarieven!$D$4/100,2)</f>
        <v/>
      </c>
      <c r="S90" s="13">
        <f>ROUND($E90*Tarieven!$E$4/100,2)</f>
        <v/>
      </c>
      <c r="T90" s="13">
        <f>ROUND($E90*Tarieven!$D$5/100,2)</f>
        <v/>
      </c>
      <c r="U90" s="13">
        <f>ROUND($E90*Tarieven!$E$5/100,2)</f>
        <v/>
      </c>
    </row>
    <row r="91">
      <c r="A91" t="inlineStr">
        <is>
          <t>Maasvlakte - Tilburg</t>
        </is>
      </c>
      <c r="B91" t="inlineStr">
        <is>
          <t>Maasvlakte</t>
        </is>
      </c>
      <c r="C91" t="inlineStr">
        <is>
          <t>Tilburg</t>
        </is>
      </c>
      <c r="D91" s="12" t="n">
        <v>112.4</v>
      </c>
      <c r="E91" s="12" t="n">
        <v>97.8</v>
      </c>
      <c r="F91" s="13">
        <f>ROUND($E91*Tarieven!$B$2/100,2)</f>
        <v/>
      </c>
      <c r="G91" s="13">
        <f>ROUND($E91*Tarieven!$C$2/100,2)</f>
        <v/>
      </c>
      <c r="H91" s="13">
        <f>ROUND($E91*Tarieven!$B$3/100,2)</f>
        <v/>
      </c>
      <c r="I91" s="13">
        <f>ROUND($E91*Tarieven!$C$3/100,2)</f>
        <v/>
      </c>
      <c r="J91" s="13">
        <f>ROUND($E91*Tarieven!$B$4/100,2)</f>
        <v/>
      </c>
      <c r="K91" s="13">
        <f>ROUND($E91*Tarieven!$C$4/100,2)</f>
        <v/>
      </c>
      <c r="L91" s="13">
        <f>ROUND($E91*Tarieven!$B$5/100,2)</f>
        <v/>
      </c>
      <c r="M91" s="13">
        <f>ROUND($E91*Tarieven!$C$5/100,2)</f>
        <v/>
      </c>
      <c r="N91" s="13">
        <f>ROUND($E91*Tarieven!$D$2/100,2)</f>
        <v/>
      </c>
      <c r="O91" s="13">
        <f>ROUND($E91*Tarieven!$E$2/100,2)</f>
        <v/>
      </c>
      <c r="P91" s="13">
        <f>ROUND($E91*Tarieven!$D$3/100,2)</f>
        <v/>
      </c>
      <c r="Q91" s="13">
        <f>ROUND($E91*Tarieven!$E$3/100,2)</f>
        <v/>
      </c>
      <c r="R91" s="13">
        <f>ROUND($E91*Tarieven!$D$4/100,2)</f>
        <v/>
      </c>
      <c r="S91" s="13">
        <f>ROUND($E91*Tarieven!$E$4/100,2)</f>
        <v/>
      </c>
      <c r="T91" s="13">
        <f>ROUND($E91*Tarieven!$D$5/100,2)</f>
        <v/>
      </c>
      <c r="U91" s="13">
        <f>ROUND($E91*Tarieven!$E$5/100,2)</f>
        <v/>
      </c>
    </row>
    <row r="92">
      <c r="A92" t="inlineStr">
        <is>
          <t>Maasvlakte - Utrecht</t>
        </is>
      </c>
      <c r="B92" t="inlineStr">
        <is>
          <t>Maasvlakte</t>
        </is>
      </c>
      <c r="C92" t="inlineStr">
        <is>
          <t>Utrecht</t>
        </is>
      </c>
      <c r="D92" s="12" t="n">
        <v>88.8</v>
      </c>
      <c r="E92" s="12" t="n">
        <v>71.5</v>
      </c>
      <c r="F92" s="13">
        <f>ROUND($E92*Tarieven!$B$2/100,2)</f>
        <v/>
      </c>
      <c r="G92" s="13">
        <f>ROUND($E92*Tarieven!$C$2/100,2)</f>
        <v/>
      </c>
      <c r="H92" s="13">
        <f>ROUND($E92*Tarieven!$B$3/100,2)</f>
        <v/>
      </c>
      <c r="I92" s="13">
        <f>ROUND($E92*Tarieven!$C$3/100,2)</f>
        <v/>
      </c>
      <c r="J92" s="13">
        <f>ROUND($E92*Tarieven!$B$4/100,2)</f>
        <v/>
      </c>
      <c r="K92" s="13">
        <f>ROUND($E92*Tarieven!$C$4/100,2)</f>
        <v/>
      </c>
      <c r="L92" s="13">
        <f>ROUND($E92*Tarieven!$B$5/100,2)</f>
        <v/>
      </c>
      <c r="M92" s="13">
        <f>ROUND($E92*Tarieven!$C$5/100,2)</f>
        <v/>
      </c>
      <c r="N92" s="13">
        <f>ROUND($E92*Tarieven!$D$2/100,2)</f>
        <v/>
      </c>
      <c r="O92" s="13">
        <f>ROUND($E92*Tarieven!$E$2/100,2)</f>
        <v/>
      </c>
      <c r="P92" s="13">
        <f>ROUND($E92*Tarieven!$D$3/100,2)</f>
        <v/>
      </c>
      <c r="Q92" s="13">
        <f>ROUND($E92*Tarieven!$E$3/100,2)</f>
        <v/>
      </c>
      <c r="R92" s="13">
        <f>ROUND($E92*Tarieven!$D$4/100,2)</f>
        <v/>
      </c>
      <c r="S92" s="13">
        <f>ROUND($E92*Tarieven!$E$4/100,2)</f>
        <v/>
      </c>
      <c r="T92" s="13">
        <f>ROUND($E92*Tarieven!$D$5/100,2)</f>
        <v/>
      </c>
      <c r="U92" s="13">
        <f>ROUND($E92*Tarieven!$E$5/100,2)</f>
        <v/>
      </c>
    </row>
    <row r="93">
      <c r="A93" t="inlineStr">
        <is>
          <t>Maasvlakte - Venlo</t>
        </is>
      </c>
      <c r="B93" t="inlineStr">
        <is>
          <t>Maasvlakte</t>
        </is>
      </c>
      <c r="C93" t="inlineStr">
        <is>
          <t>Venlo</t>
        </is>
      </c>
      <c r="D93" s="12" t="n">
        <v>196.1</v>
      </c>
      <c r="E93" s="12" t="n">
        <v>186.6</v>
      </c>
      <c r="F93" s="13">
        <f>ROUND($E93*Tarieven!$B$2/100,2)</f>
        <v/>
      </c>
      <c r="G93" s="13">
        <f>ROUND($E93*Tarieven!$C$2/100,2)</f>
        <v/>
      </c>
      <c r="H93" s="13">
        <f>ROUND($E93*Tarieven!$B$3/100,2)</f>
        <v/>
      </c>
      <c r="I93" s="13">
        <f>ROUND($E93*Tarieven!$C$3/100,2)</f>
        <v/>
      </c>
      <c r="J93" s="13">
        <f>ROUND($E93*Tarieven!$B$4/100,2)</f>
        <v/>
      </c>
      <c r="K93" s="13">
        <f>ROUND($E93*Tarieven!$C$4/100,2)</f>
        <v/>
      </c>
      <c r="L93" s="13">
        <f>ROUND($E93*Tarieven!$B$5/100,2)</f>
        <v/>
      </c>
      <c r="M93" s="13">
        <f>ROUND($E93*Tarieven!$C$5/100,2)</f>
        <v/>
      </c>
      <c r="N93" s="13">
        <f>ROUND($E93*Tarieven!$D$2/100,2)</f>
        <v/>
      </c>
      <c r="O93" s="13">
        <f>ROUND($E93*Tarieven!$E$2/100,2)</f>
        <v/>
      </c>
      <c r="P93" s="13">
        <f>ROUND($E93*Tarieven!$D$3/100,2)</f>
        <v/>
      </c>
      <c r="Q93" s="13">
        <f>ROUND($E93*Tarieven!$E$3/100,2)</f>
        <v/>
      </c>
      <c r="R93" s="13">
        <f>ROUND($E93*Tarieven!$D$4/100,2)</f>
        <v/>
      </c>
      <c r="S93" s="13">
        <f>ROUND($E93*Tarieven!$E$4/100,2)</f>
        <v/>
      </c>
      <c r="T93" s="13">
        <f>ROUND($E93*Tarieven!$D$5/100,2)</f>
        <v/>
      </c>
      <c r="U93" s="13">
        <f>ROUND($E93*Tarieven!$E$5/100,2)</f>
        <v/>
      </c>
    </row>
    <row r="94">
      <c r="A94" t="inlineStr">
        <is>
          <t>Maasvlakte - Waalwijk</t>
        </is>
      </c>
      <c r="B94" t="inlineStr">
        <is>
          <t>Maasvlakte</t>
        </is>
      </c>
      <c r="C94" t="inlineStr">
        <is>
          <t>Waalwijk</t>
        </is>
      </c>
      <c r="D94" s="12" t="n">
        <v>101.2</v>
      </c>
      <c r="E94" s="12" t="n">
        <v>92.8</v>
      </c>
      <c r="F94" s="13">
        <f>ROUND($E94*Tarieven!$B$2/100,2)</f>
        <v/>
      </c>
      <c r="G94" s="13">
        <f>ROUND($E94*Tarieven!$C$2/100,2)</f>
        <v/>
      </c>
      <c r="H94" s="13">
        <f>ROUND($E94*Tarieven!$B$3/100,2)</f>
        <v/>
      </c>
      <c r="I94" s="13">
        <f>ROUND($E94*Tarieven!$C$3/100,2)</f>
        <v/>
      </c>
      <c r="J94" s="13">
        <f>ROUND($E94*Tarieven!$B$4/100,2)</f>
        <v/>
      </c>
      <c r="K94" s="13">
        <f>ROUND($E94*Tarieven!$C$4/100,2)</f>
        <v/>
      </c>
      <c r="L94" s="13">
        <f>ROUND($E94*Tarieven!$B$5/100,2)</f>
        <v/>
      </c>
      <c r="M94" s="13">
        <f>ROUND($E94*Tarieven!$C$5/100,2)</f>
        <v/>
      </c>
      <c r="N94" s="13">
        <f>ROUND($E94*Tarieven!$D$2/100,2)</f>
        <v/>
      </c>
      <c r="O94" s="13">
        <f>ROUND($E94*Tarieven!$E$2/100,2)</f>
        <v/>
      </c>
      <c r="P94" s="13">
        <f>ROUND($E94*Tarieven!$D$3/100,2)</f>
        <v/>
      </c>
      <c r="Q94" s="13">
        <f>ROUND($E94*Tarieven!$E$3/100,2)</f>
        <v/>
      </c>
      <c r="R94" s="13">
        <f>ROUND($E94*Tarieven!$D$4/100,2)</f>
        <v/>
      </c>
      <c r="S94" s="13">
        <f>ROUND($E94*Tarieven!$E$4/100,2)</f>
        <v/>
      </c>
      <c r="T94" s="13">
        <f>ROUND($E94*Tarieven!$D$5/100,2)</f>
        <v/>
      </c>
      <c r="U94" s="13">
        <f>ROUND($E94*Tarieven!$E$5/100,2)</f>
        <v/>
      </c>
    </row>
    <row r="95">
      <c r="A95" t="inlineStr">
        <is>
          <t>Maasvlakte - Zwolle</t>
        </is>
      </c>
      <c r="B95" t="inlineStr">
        <is>
          <t>Maasvlakte</t>
        </is>
      </c>
      <c r="C95" t="inlineStr">
        <is>
          <t>Zwolle</t>
        </is>
      </c>
      <c r="D95" s="12" t="n">
        <v>185.3</v>
      </c>
      <c r="E95" s="12" t="n">
        <v>172</v>
      </c>
      <c r="F95" s="13">
        <f>ROUND($E95*Tarieven!$B$2/100,2)</f>
        <v/>
      </c>
      <c r="G95" s="13">
        <f>ROUND($E95*Tarieven!$C$2/100,2)</f>
        <v/>
      </c>
      <c r="H95" s="13">
        <f>ROUND($E95*Tarieven!$B$3/100,2)</f>
        <v/>
      </c>
      <c r="I95" s="13">
        <f>ROUND($E95*Tarieven!$C$3/100,2)</f>
        <v/>
      </c>
      <c r="J95" s="13">
        <f>ROUND($E95*Tarieven!$B$4/100,2)</f>
        <v/>
      </c>
      <c r="K95" s="13">
        <f>ROUND($E95*Tarieven!$C$4/100,2)</f>
        <v/>
      </c>
      <c r="L95" s="13">
        <f>ROUND($E95*Tarieven!$B$5/100,2)</f>
        <v/>
      </c>
      <c r="M95" s="13">
        <f>ROUND($E95*Tarieven!$C$5/100,2)</f>
        <v/>
      </c>
      <c r="N95" s="13">
        <f>ROUND($E95*Tarieven!$D$2/100,2)</f>
        <v/>
      </c>
      <c r="O95" s="13">
        <f>ROUND($E95*Tarieven!$E$2/100,2)</f>
        <v/>
      </c>
      <c r="P95" s="13">
        <f>ROUND($E95*Tarieven!$D$3/100,2)</f>
        <v/>
      </c>
      <c r="Q95" s="13">
        <f>ROUND($E95*Tarieven!$E$3/100,2)</f>
        <v/>
      </c>
      <c r="R95" s="13">
        <f>ROUND($E95*Tarieven!$D$4/100,2)</f>
        <v/>
      </c>
      <c r="S95" s="13">
        <f>ROUND($E95*Tarieven!$E$4/100,2)</f>
        <v/>
      </c>
      <c r="T95" s="13">
        <f>ROUND($E95*Tarieven!$D$5/100,2)</f>
        <v/>
      </c>
      <c r="U95" s="13">
        <f>ROUND($E95*Tarieven!$E$5/100,2)</f>
        <v/>
      </c>
    </row>
    <row r="96">
      <c r="A96" t="inlineStr">
        <is>
          <t>Moerdijk - 's-Hertogenbosch</t>
        </is>
      </c>
      <c r="B96" t="inlineStr">
        <is>
          <t>Moerdijk</t>
        </is>
      </c>
      <c r="C96" t="inlineStr">
        <is>
          <t>'s-Hertogenbosch</t>
        </is>
      </c>
      <c r="D96" s="12" t="n">
        <v>61</v>
      </c>
      <c r="E96" s="12" t="n">
        <v>55</v>
      </c>
      <c r="F96" s="13">
        <f>ROUND($E96*Tarieven!$B$2/100,2)</f>
        <v/>
      </c>
      <c r="G96" s="13">
        <f>ROUND($E96*Tarieven!$C$2/100,2)</f>
        <v/>
      </c>
      <c r="H96" s="13">
        <f>ROUND($E96*Tarieven!$B$3/100,2)</f>
        <v/>
      </c>
      <c r="I96" s="13">
        <f>ROUND($E96*Tarieven!$C$3/100,2)</f>
        <v/>
      </c>
      <c r="J96" s="13">
        <f>ROUND($E96*Tarieven!$B$4/100,2)</f>
        <v/>
      </c>
      <c r="K96" s="13">
        <f>ROUND($E96*Tarieven!$C$4/100,2)</f>
        <v/>
      </c>
      <c r="L96" s="13">
        <f>ROUND($E96*Tarieven!$B$5/100,2)</f>
        <v/>
      </c>
      <c r="M96" s="13">
        <f>ROUND($E96*Tarieven!$C$5/100,2)</f>
        <v/>
      </c>
      <c r="N96" s="13">
        <f>ROUND($E96*Tarieven!$D$2/100,2)</f>
        <v/>
      </c>
      <c r="O96" s="13">
        <f>ROUND($E96*Tarieven!$E$2/100,2)</f>
        <v/>
      </c>
      <c r="P96" s="13">
        <f>ROUND($E96*Tarieven!$D$3/100,2)</f>
        <v/>
      </c>
      <c r="Q96" s="13">
        <f>ROUND($E96*Tarieven!$E$3/100,2)</f>
        <v/>
      </c>
      <c r="R96" s="13">
        <f>ROUND($E96*Tarieven!$D$4/100,2)</f>
        <v/>
      </c>
      <c r="S96" s="13">
        <f>ROUND($E96*Tarieven!$E$4/100,2)</f>
        <v/>
      </c>
      <c r="T96" s="13">
        <f>ROUND($E96*Tarieven!$D$5/100,2)</f>
        <v/>
      </c>
      <c r="U96" s="13">
        <f>ROUND($E96*Tarieven!$E$5/100,2)</f>
        <v/>
      </c>
    </row>
    <row r="97">
      <c r="A97" t="inlineStr">
        <is>
          <t>Moerdijk - Nijmegen</t>
        </is>
      </c>
      <c r="B97" t="inlineStr">
        <is>
          <t>Moerdijk</t>
        </is>
      </c>
      <c r="C97" t="inlineStr">
        <is>
          <t>Nijmegen</t>
        </is>
      </c>
      <c r="D97" s="12" t="n">
        <v>99.90000000000001</v>
      </c>
      <c r="E97" s="12" t="n">
        <v>94.8</v>
      </c>
      <c r="F97" s="13">
        <f>ROUND($E97*Tarieven!$B$2/100,2)</f>
        <v/>
      </c>
      <c r="G97" s="13">
        <f>ROUND($E97*Tarieven!$C$2/100,2)</f>
        <v/>
      </c>
      <c r="H97" s="13">
        <f>ROUND($E97*Tarieven!$B$3/100,2)</f>
        <v/>
      </c>
      <c r="I97" s="13">
        <f>ROUND($E97*Tarieven!$C$3/100,2)</f>
        <v/>
      </c>
      <c r="J97" s="13">
        <f>ROUND($E97*Tarieven!$B$4/100,2)</f>
        <v/>
      </c>
      <c r="K97" s="13">
        <f>ROUND($E97*Tarieven!$C$4/100,2)</f>
        <v/>
      </c>
      <c r="L97" s="13">
        <f>ROUND($E97*Tarieven!$B$5/100,2)</f>
        <v/>
      </c>
      <c r="M97" s="13">
        <f>ROUND($E97*Tarieven!$C$5/100,2)</f>
        <v/>
      </c>
      <c r="N97" s="13">
        <f>ROUND($E97*Tarieven!$D$2/100,2)</f>
        <v/>
      </c>
      <c r="O97" s="13">
        <f>ROUND($E97*Tarieven!$E$2/100,2)</f>
        <v/>
      </c>
      <c r="P97" s="13">
        <f>ROUND($E97*Tarieven!$D$3/100,2)</f>
        <v/>
      </c>
      <c r="Q97" s="13">
        <f>ROUND($E97*Tarieven!$E$3/100,2)</f>
        <v/>
      </c>
      <c r="R97" s="13">
        <f>ROUND($E97*Tarieven!$D$4/100,2)</f>
        <v/>
      </c>
      <c r="S97" s="13">
        <f>ROUND($E97*Tarieven!$E$4/100,2)</f>
        <v/>
      </c>
      <c r="T97" s="13">
        <f>ROUND($E97*Tarieven!$D$5/100,2)</f>
        <v/>
      </c>
      <c r="U97" s="13">
        <f>ROUND($E97*Tarieven!$E$5/100,2)</f>
        <v/>
      </c>
    </row>
    <row r="98">
      <c r="A98" t="inlineStr">
        <is>
          <t>Moerdijk - Rotterdam</t>
        </is>
      </c>
      <c r="B98" t="inlineStr">
        <is>
          <t>Moerdijk</t>
        </is>
      </c>
      <c r="C98" t="inlineStr">
        <is>
          <t>Rotterdam</t>
        </is>
      </c>
      <c r="D98" s="12" t="n">
        <v>43.2</v>
      </c>
      <c r="E98" s="12" t="n">
        <v>36.8</v>
      </c>
      <c r="F98" s="13">
        <f>ROUND($E98*Tarieven!$B$2/100,2)</f>
        <v/>
      </c>
      <c r="G98" s="13">
        <f>ROUND($E98*Tarieven!$C$2/100,2)</f>
        <v/>
      </c>
      <c r="H98" s="13">
        <f>ROUND($E98*Tarieven!$B$3/100,2)</f>
        <v/>
      </c>
      <c r="I98" s="13">
        <f>ROUND($E98*Tarieven!$C$3/100,2)</f>
        <v/>
      </c>
      <c r="J98" s="13">
        <f>ROUND($E98*Tarieven!$B$4/100,2)</f>
        <v/>
      </c>
      <c r="K98" s="13">
        <f>ROUND($E98*Tarieven!$C$4/100,2)</f>
        <v/>
      </c>
      <c r="L98" s="13">
        <f>ROUND($E98*Tarieven!$B$5/100,2)</f>
        <v/>
      </c>
      <c r="M98" s="13">
        <f>ROUND($E98*Tarieven!$C$5/100,2)</f>
        <v/>
      </c>
      <c r="N98" s="13">
        <f>ROUND($E98*Tarieven!$D$2/100,2)</f>
        <v/>
      </c>
      <c r="O98" s="13">
        <f>ROUND($E98*Tarieven!$E$2/100,2)</f>
        <v/>
      </c>
      <c r="P98" s="13">
        <f>ROUND($E98*Tarieven!$D$3/100,2)</f>
        <v/>
      </c>
      <c r="Q98" s="13">
        <f>ROUND($E98*Tarieven!$E$3/100,2)</f>
        <v/>
      </c>
      <c r="R98" s="13">
        <f>ROUND($E98*Tarieven!$D$4/100,2)</f>
        <v/>
      </c>
      <c r="S98" s="13">
        <f>ROUND($E98*Tarieven!$E$4/100,2)</f>
        <v/>
      </c>
      <c r="T98" s="13">
        <f>ROUND($E98*Tarieven!$D$5/100,2)</f>
        <v/>
      </c>
      <c r="U98" s="13">
        <f>ROUND($E98*Tarieven!$E$5/100,2)</f>
        <v/>
      </c>
    </row>
    <row r="99">
      <c r="A99" t="inlineStr">
        <is>
          <t>Moerdijk - Schiphol</t>
        </is>
      </c>
      <c r="B99" t="inlineStr">
        <is>
          <t>Moerdijk</t>
        </is>
      </c>
      <c r="C99" t="inlineStr">
        <is>
          <t>Schiphol</t>
        </is>
      </c>
      <c r="D99" s="12" t="n">
        <v>101.5</v>
      </c>
      <c r="E99" s="12" t="n">
        <v>93.59999999999999</v>
      </c>
      <c r="F99" s="13">
        <f>ROUND($E99*Tarieven!$B$2/100,2)</f>
        <v/>
      </c>
      <c r="G99" s="13">
        <f>ROUND($E99*Tarieven!$C$2/100,2)</f>
        <v/>
      </c>
      <c r="H99" s="13">
        <f>ROUND($E99*Tarieven!$B$3/100,2)</f>
        <v/>
      </c>
      <c r="I99" s="13">
        <f>ROUND($E99*Tarieven!$C$3/100,2)</f>
        <v/>
      </c>
      <c r="J99" s="13">
        <f>ROUND($E99*Tarieven!$B$4/100,2)</f>
        <v/>
      </c>
      <c r="K99" s="13">
        <f>ROUND($E99*Tarieven!$C$4/100,2)</f>
        <v/>
      </c>
      <c r="L99" s="13">
        <f>ROUND($E99*Tarieven!$B$5/100,2)</f>
        <v/>
      </c>
      <c r="M99" s="13">
        <f>ROUND($E99*Tarieven!$C$5/100,2)</f>
        <v/>
      </c>
      <c r="N99" s="13">
        <f>ROUND($E99*Tarieven!$D$2/100,2)</f>
        <v/>
      </c>
      <c r="O99" s="13">
        <f>ROUND($E99*Tarieven!$E$2/100,2)</f>
        <v/>
      </c>
      <c r="P99" s="13">
        <f>ROUND($E99*Tarieven!$D$3/100,2)</f>
        <v/>
      </c>
      <c r="Q99" s="13">
        <f>ROUND($E99*Tarieven!$E$3/100,2)</f>
        <v/>
      </c>
      <c r="R99" s="13">
        <f>ROUND($E99*Tarieven!$D$4/100,2)</f>
        <v/>
      </c>
      <c r="S99" s="13">
        <f>ROUND($E99*Tarieven!$E$4/100,2)</f>
        <v/>
      </c>
      <c r="T99" s="13">
        <f>ROUND($E99*Tarieven!$D$5/100,2)</f>
        <v/>
      </c>
      <c r="U99" s="13">
        <f>ROUND($E99*Tarieven!$E$5/100,2)</f>
        <v/>
      </c>
    </row>
    <row r="100">
      <c r="A100" t="inlineStr">
        <is>
          <t>Moerdijk - Tilburg</t>
        </is>
      </c>
      <c r="B100" t="inlineStr">
        <is>
          <t>Moerdijk</t>
        </is>
      </c>
      <c r="C100" t="inlineStr">
        <is>
          <t>Tilburg</t>
        </is>
      </c>
      <c r="D100" s="12" t="n">
        <v>53.2</v>
      </c>
      <c r="E100" s="12" t="n">
        <v>41.4</v>
      </c>
      <c r="F100" s="13">
        <f>ROUND($E100*Tarieven!$B$2/100,2)</f>
        <v/>
      </c>
      <c r="G100" s="13">
        <f>ROUND($E100*Tarieven!$C$2/100,2)</f>
        <v/>
      </c>
      <c r="H100" s="13">
        <f>ROUND($E100*Tarieven!$B$3/100,2)</f>
        <v/>
      </c>
      <c r="I100" s="13">
        <f>ROUND($E100*Tarieven!$C$3/100,2)</f>
        <v/>
      </c>
      <c r="J100" s="13">
        <f>ROUND($E100*Tarieven!$B$4/100,2)</f>
        <v/>
      </c>
      <c r="K100" s="13">
        <f>ROUND($E100*Tarieven!$C$4/100,2)</f>
        <v/>
      </c>
      <c r="L100" s="13">
        <f>ROUND($E100*Tarieven!$B$5/100,2)</f>
        <v/>
      </c>
      <c r="M100" s="13">
        <f>ROUND($E100*Tarieven!$C$5/100,2)</f>
        <v/>
      </c>
      <c r="N100" s="13">
        <f>ROUND($E100*Tarieven!$D$2/100,2)</f>
        <v/>
      </c>
      <c r="O100" s="13">
        <f>ROUND($E100*Tarieven!$E$2/100,2)</f>
        <v/>
      </c>
      <c r="P100" s="13">
        <f>ROUND($E100*Tarieven!$D$3/100,2)</f>
        <v/>
      </c>
      <c r="Q100" s="13">
        <f>ROUND($E100*Tarieven!$E$3/100,2)</f>
        <v/>
      </c>
      <c r="R100" s="13">
        <f>ROUND($E100*Tarieven!$D$4/100,2)</f>
        <v/>
      </c>
      <c r="S100" s="13">
        <f>ROUND($E100*Tarieven!$E$4/100,2)</f>
        <v/>
      </c>
      <c r="T100" s="13">
        <f>ROUND($E100*Tarieven!$D$5/100,2)</f>
        <v/>
      </c>
      <c r="U100" s="13">
        <f>ROUND($E100*Tarieven!$E$5/100,2)</f>
        <v/>
      </c>
    </row>
    <row r="101">
      <c r="A101" t="inlineStr">
        <is>
          <t>Moerdijk - Utrecht</t>
        </is>
      </c>
      <c r="B101" t="inlineStr">
        <is>
          <t>Moerdijk</t>
        </is>
      </c>
      <c r="C101" t="inlineStr">
        <is>
          <t>Utrecht</t>
        </is>
      </c>
      <c r="D101" s="12" t="n">
        <v>80.2</v>
      </c>
      <c r="E101" s="12" t="n">
        <v>63.2</v>
      </c>
      <c r="F101" s="13">
        <f>ROUND($E101*Tarieven!$B$2/100,2)</f>
        <v/>
      </c>
      <c r="G101" s="13">
        <f>ROUND($E101*Tarieven!$C$2/100,2)</f>
        <v/>
      </c>
      <c r="H101" s="13">
        <f>ROUND($E101*Tarieven!$B$3/100,2)</f>
        <v/>
      </c>
      <c r="I101" s="13">
        <f>ROUND($E101*Tarieven!$C$3/100,2)</f>
        <v/>
      </c>
      <c r="J101" s="13">
        <f>ROUND($E101*Tarieven!$B$4/100,2)</f>
        <v/>
      </c>
      <c r="K101" s="13">
        <f>ROUND($E101*Tarieven!$C$4/100,2)</f>
        <v/>
      </c>
      <c r="L101" s="13">
        <f>ROUND($E101*Tarieven!$B$5/100,2)</f>
        <v/>
      </c>
      <c r="M101" s="13">
        <f>ROUND($E101*Tarieven!$C$5/100,2)</f>
        <v/>
      </c>
      <c r="N101" s="13">
        <f>ROUND($E101*Tarieven!$D$2/100,2)</f>
        <v/>
      </c>
      <c r="O101" s="13">
        <f>ROUND($E101*Tarieven!$E$2/100,2)</f>
        <v/>
      </c>
      <c r="P101" s="13">
        <f>ROUND($E101*Tarieven!$D$3/100,2)</f>
        <v/>
      </c>
      <c r="Q101" s="13">
        <f>ROUND($E101*Tarieven!$E$3/100,2)</f>
        <v/>
      </c>
      <c r="R101" s="13">
        <f>ROUND($E101*Tarieven!$D$4/100,2)</f>
        <v/>
      </c>
      <c r="S101" s="13">
        <f>ROUND($E101*Tarieven!$E$4/100,2)</f>
        <v/>
      </c>
      <c r="T101" s="13">
        <f>ROUND($E101*Tarieven!$D$5/100,2)</f>
        <v/>
      </c>
      <c r="U101" s="13">
        <f>ROUND($E101*Tarieven!$E$5/100,2)</f>
        <v/>
      </c>
    </row>
    <row r="102">
      <c r="A102" t="inlineStr">
        <is>
          <t>Moerdijk - Venlo</t>
        </is>
      </c>
      <c r="B102" t="inlineStr">
        <is>
          <t>Moerdijk</t>
        </is>
      </c>
      <c r="C102" t="inlineStr">
        <is>
          <t>Venlo</t>
        </is>
      </c>
      <c r="D102" s="12" t="n">
        <v>143.1</v>
      </c>
      <c r="E102" s="12" t="n">
        <v>136.3</v>
      </c>
      <c r="F102" s="13">
        <f>ROUND($E102*Tarieven!$B$2/100,2)</f>
        <v/>
      </c>
      <c r="G102" s="13">
        <f>ROUND($E102*Tarieven!$C$2/100,2)</f>
        <v/>
      </c>
      <c r="H102" s="13">
        <f>ROUND($E102*Tarieven!$B$3/100,2)</f>
        <v/>
      </c>
      <c r="I102" s="13">
        <f>ROUND($E102*Tarieven!$C$3/100,2)</f>
        <v/>
      </c>
      <c r="J102" s="13">
        <f>ROUND($E102*Tarieven!$B$4/100,2)</f>
        <v/>
      </c>
      <c r="K102" s="13">
        <f>ROUND($E102*Tarieven!$C$4/100,2)</f>
        <v/>
      </c>
      <c r="L102" s="13">
        <f>ROUND($E102*Tarieven!$B$5/100,2)</f>
        <v/>
      </c>
      <c r="M102" s="13">
        <f>ROUND($E102*Tarieven!$C$5/100,2)</f>
        <v/>
      </c>
      <c r="N102" s="13">
        <f>ROUND($E102*Tarieven!$D$2/100,2)</f>
        <v/>
      </c>
      <c r="O102" s="13">
        <f>ROUND($E102*Tarieven!$E$2/100,2)</f>
        <v/>
      </c>
      <c r="P102" s="13">
        <f>ROUND($E102*Tarieven!$D$3/100,2)</f>
        <v/>
      </c>
      <c r="Q102" s="13">
        <f>ROUND($E102*Tarieven!$E$3/100,2)</f>
        <v/>
      </c>
      <c r="R102" s="13">
        <f>ROUND($E102*Tarieven!$D$4/100,2)</f>
        <v/>
      </c>
      <c r="S102" s="13">
        <f>ROUND($E102*Tarieven!$E$4/100,2)</f>
        <v/>
      </c>
      <c r="T102" s="13">
        <f>ROUND($E102*Tarieven!$D$5/100,2)</f>
        <v/>
      </c>
      <c r="U102" s="13">
        <f>ROUND($E102*Tarieven!$E$5/100,2)</f>
        <v/>
      </c>
    </row>
    <row r="103">
      <c r="A103" t="inlineStr">
        <is>
          <t>Moerdijk - Waalwijk</t>
        </is>
      </c>
      <c r="B103" t="inlineStr">
        <is>
          <t>Moerdijk</t>
        </is>
      </c>
      <c r="C103" t="inlineStr">
        <is>
          <t>Waalwijk</t>
        </is>
      </c>
      <c r="D103" s="12" t="n">
        <v>41.9</v>
      </c>
      <c r="E103" s="12" t="n">
        <v>36.5</v>
      </c>
      <c r="F103" s="13">
        <f>ROUND($E103*Tarieven!$B$2/100,2)</f>
        <v/>
      </c>
      <c r="G103" s="13">
        <f>ROUND($E103*Tarieven!$C$2/100,2)</f>
        <v/>
      </c>
      <c r="H103" s="13">
        <f>ROUND($E103*Tarieven!$B$3/100,2)</f>
        <v/>
      </c>
      <c r="I103" s="13">
        <f>ROUND($E103*Tarieven!$C$3/100,2)</f>
        <v/>
      </c>
      <c r="J103" s="13">
        <f>ROUND($E103*Tarieven!$B$4/100,2)</f>
        <v/>
      </c>
      <c r="K103" s="13">
        <f>ROUND($E103*Tarieven!$C$4/100,2)</f>
        <v/>
      </c>
      <c r="L103" s="13">
        <f>ROUND($E103*Tarieven!$B$5/100,2)</f>
        <v/>
      </c>
      <c r="M103" s="13">
        <f>ROUND($E103*Tarieven!$C$5/100,2)</f>
        <v/>
      </c>
      <c r="N103" s="13">
        <f>ROUND($E103*Tarieven!$D$2/100,2)</f>
        <v/>
      </c>
      <c r="O103" s="13">
        <f>ROUND($E103*Tarieven!$E$2/100,2)</f>
        <v/>
      </c>
      <c r="P103" s="13">
        <f>ROUND($E103*Tarieven!$D$3/100,2)</f>
        <v/>
      </c>
      <c r="Q103" s="13">
        <f>ROUND($E103*Tarieven!$E$3/100,2)</f>
        <v/>
      </c>
      <c r="R103" s="13">
        <f>ROUND($E103*Tarieven!$D$4/100,2)</f>
        <v/>
      </c>
      <c r="S103" s="13">
        <f>ROUND($E103*Tarieven!$E$4/100,2)</f>
        <v/>
      </c>
      <c r="T103" s="13">
        <f>ROUND($E103*Tarieven!$D$5/100,2)</f>
        <v/>
      </c>
      <c r="U103" s="13">
        <f>ROUND($E103*Tarieven!$E$5/100,2)</f>
        <v/>
      </c>
    </row>
    <row r="104">
      <c r="A104" t="inlineStr">
        <is>
          <t>Moerdijk - Zwolle</t>
        </is>
      </c>
      <c r="B104" t="inlineStr">
        <is>
          <t>Moerdijk</t>
        </is>
      </c>
      <c r="C104" t="inlineStr">
        <is>
          <t>Zwolle</t>
        </is>
      </c>
      <c r="D104" s="12" t="n">
        <v>167.1</v>
      </c>
      <c r="E104" s="12" t="n">
        <v>151.9</v>
      </c>
      <c r="F104" s="13">
        <f>ROUND($E104*Tarieven!$B$2/100,2)</f>
        <v/>
      </c>
      <c r="G104" s="13">
        <f>ROUND($E104*Tarieven!$C$2/100,2)</f>
        <v/>
      </c>
      <c r="H104" s="13">
        <f>ROUND($E104*Tarieven!$B$3/100,2)</f>
        <v/>
      </c>
      <c r="I104" s="13">
        <f>ROUND($E104*Tarieven!$C$3/100,2)</f>
        <v/>
      </c>
      <c r="J104" s="13">
        <f>ROUND($E104*Tarieven!$B$4/100,2)</f>
        <v/>
      </c>
      <c r="K104" s="13">
        <f>ROUND($E104*Tarieven!$C$4/100,2)</f>
        <v/>
      </c>
      <c r="L104" s="13">
        <f>ROUND($E104*Tarieven!$B$5/100,2)</f>
        <v/>
      </c>
      <c r="M104" s="13">
        <f>ROUND($E104*Tarieven!$C$5/100,2)</f>
        <v/>
      </c>
      <c r="N104" s="13">
        <f>ROUND($E104*Tarieven!$D$2/100,2)</f>
        <v/>
      </c>
      <c r="O104" s="13">
        <f>ROUND($E104*Tarieven!$E$2/100,2)</f>
        <v/>
      </c>
      <c r="P104" s="13">
        <f>ROUND($E104*Tarieven!$D$3/100,2)</f>
        <v/>
      </c>
      <c r="Q104" s="13">
        <f>ROUND($E104*Tarieven!$E$3/100,2)</f>
        <v/>
      </c>
      <c r="R104" s="13">
        <f>ROUND($E104*Tarieven!$D$4/100,2)</f>
        <v/>
      </c>
      <c r="S104" s="13">
        <f>ROUND($E104*Tarieven!$E$4/100,2)</f>
        <v/>
      </c>
      <c r="T104" s="13">
        <f>ROUND($E104*Tarieven!$D$5/100,2)</f>
        <v/>
      </c>
      <c r="U104" s="13">
        <f>ROUND($E104*Tarieven!$E$5/100,2)</f>
        <v/>
      </c>
    </row>
    <row r="105">
      <c r="A105" t="inlineStr">
        <is>
          <t>Nijmegen - Rotterdam</t>
        </is>
      </c>
      <c r="B105" t="inlineStr">
        <is>
          <t>Nijmegen</t>
        </is>
      </c>
      <c r="C105" t="inlineStr">
        <is>
          <t>Rotterdam</t>
        </is>
      </c>
      <c r="D105" s="12" t="n">
        <v>109.1</v>
      </c>
      <c r="E105" s="12" t="n">
        <v>102.9</v>
      </c>
      <c r="F105" s="13">
        <f>ROUND($E105*Tarieven!$B$2/100,2)</f>
        <v/>
      </c>
      <c r="G105" s="13">
        <f>ROUND($E105*Tarieven!$C$2/100,2)</f>
        <v/>
      </c>
      <c r="H105" s="13">
        <f>ROUND($E105*Tarieven!$B$3/100,2)</f>
        <v/>
      </c>
      <c r="I105" s="13">
        <f>ROUND($E105*Tarieven!$C$3/100,2)</f>
        <v/>
      </c>
      <c r="J105" s="13">
        <f>ROUND($E105*Tarieven!$B$4/100,2)</f>
        <v/>
      </c>
      <c r="K105" s="13">
        <f>ROUND($E105*Tarieven!$C$4/100,2)</f>
        <v/>
      </c>
      <c r="L105" s="13">
        <f>ROUND($E105*Tarieven!$B$5/100,2)</f>
        <v/>
      </c>
      <c r="M105" s="13">
        <f>ROUND($E105*Tarieven!$C$5/100,2)</f>
        <v/>
      </c>
      <c r="N105" s="13">
        <f>ROUND($E105*Tarieven!$D$2/100,2)</f>
        <v/>
      </c>
      <c r="O105" s="13">
        <f>ROUND($E105*Tarieven!$E$2/100,2)</f>
        <v/>
      </c>
      <c r="P105" s="13">
        <f>ROUND($E105*Tarieven!$D$3/100,2)</f>
        <v/>
      </c>
      <c r="Q105" s="13">
        <f>ROUND($E105*Tarieven!$E$3/100,2)</f>
        <v/>
      </c>
      <c r="R105" s="13">
        <f>ROUND($E105*Tarieven!$D$4/100,2)</f>
        <v/>
      </c>
      <c r="S105" s="13">
        <f>ROUND($E105*Tarieven!$E$4/100,2)</f>
        <v/>
      </c>
      <c r="T105" s="13">
        <f>ROUND($E105*Tarieven!$D$5/100,2)</f>
        <v/>
      </c>
      <c r="U105" s="13">
        <f>ROUND($E105*Tarieven!$E$5/100,2)</f>
        <v/>
      </c>
    </row>
    <row r="106">
      <c r="A106" t="inlineStr">
        <is>
          <t>Nijmegen - Tilburg</t>
        </is>
      </c>
      <c r="B106" t="inlineStr">
        <is>
          <t>Nijmegen</t>
        </is>
      </c>
      <c r="C106" t="inlineStr">
        <is>
          <t>Tilburg</t>
        </is>
      </c>
      <c r="D106" s="12" t="n">
        <v>69.5</v>
      </c>
      <c r="E106" s="12" t="n">
        <v>56.9</v>
      </c>
      <c r="F106" s="13">
        <f>ROUND($E106*Tarieven!$B$2/100,2)</f>
        <v/>
      </c>
      <c r="G106" s="13">
        <f>ROUND($E106*Tarieven!$C$2/100,2)</f>
        <v/>
      </c>
      <c r="H106" s="13">
        <f>ROUND($E106*Tarieven!$B$3/100,2)</f>
        <v/>
      </c>
      <c r="I106" s="13">
        <f>ROUND($E106*Tarieven!$C$3/100,2)</f>
        <v/>
      </c>
      <c r="J106" s="13">
        <f>ROUND($E106*Tarieven!$B$4/100,2)</f>
        <v/>
      </c>
      <c r="K106" s="13">
        <f>ROUND($E106*Tarieven!$C$4/100,2)</f>
        <v/>
      </c>
      <c r="L106" s="13">
        <f>ROUND($E106*Tarieven!$B$5/100,2)</f>
        <v/>
      </c>
      <c r="M106" s="13">
        <f>ROUND($E106*Tarieven!$C$5/100,2)</f>
        <v/>
      </c>
      <c r="N106" s="13">
        <f>ROUND($E106*Tarieven!$D$2/100,2)</f>
        <v/>
      </c>
      <c r="O106" s="13">
        <f>ROUND($E106*Tarieven!$E$2/100,2)</f>
        <v/>
      </c>
      <c r="P106" s="13">
        <f>ROUND($E106*Tarieven!$D$3/100,2)</f>
        <v/>
      </c>
      <c r="Q106" s="13">
        <f>ROUND($E106*Tarieven!$E$3/100,2)</f>
        <v/>
      </c>
      <c r="R106" s="13">
        <f>ROUND($E106*Tarieven!$D$4/100,2)</f>
        <v/>
      </c>
      <c r="S106" s="13">
        <f>ROUND($E106*Tarieven!$E$4/100,2)</f>
        <v/>
      </c>
      <c r="T106" s="13">
        <f>ROUND($E106*Tarieven!$D$5/100,2)</f>
        <v/>
      </c>
      <c r="U106" s="13">
        <f>ROUND($E106*Tarieven!$E$5/100,2)</f>
        <v/>
      </c>
    </row>
    <row r="107">
      <c r="A107" t="inlineStr">
        <is>
          <t>Nijmegen - Utrecht</t>
        </is>
      </c>
      <c r="B107" t="inlineStr">
        <is>
          <t>Nijmegen</t>
        </is>
      </c>
      <c r="C107" t="inlineStr">
        <is>
          <t>Utrecht</t>
        </is>
      </c>
      <c r="D107" s="12" t="n">
        <v>80.2</v>
      </c>
      <c r="E107" s="12" t="n">
        <v>72.59999999999999</v>
      </c>
      <c r="F107" s="13">
        <f>ROUND($E107*Tarieven!$B$2/100,2)</f>
        <v/>
      </c>
      <c r="G107" s="13">
        <f>ROUND($E107*Tarieven!$C$2/100,2)</f>
        <v/>
      </c>
      <c r="H107" s="13">
        <f>ROUND($E107*Tarieven!$B$3/100,2)</f>
        <v/>
      </c>
      <c r="I107" s="13">
        <f>ROUND($E107*Tarieven!$C$3/100,2)</f>
        <v/>
      </c>
      <c r="J107" s="13">
        <f>ROUND($E107*Tarieven!$B$4/100,2)</f>
        <v/>
      </c>
      <c r="K107" s="13">
        <f>ROUND($E107*Tarieven!$C$4/100,2)</f>
        <v/>
      </c>
      <c r="L107" s="13">
        <f>ROUND($E107*Tarieven!$B$5/100,2)</f>
        <v/>
      </c>
      <c r="M107" s="13">
        <f>ROUND($E107*Tarieven!$C$5/100,2)</f>
        <v/>
      </c>
      <c r="N107" s="13">
        <f>ROUND($E107*Tarieven!$D$2/100,2)</f>
        <v/>
      </c>
      <c r="O107" s="13">
        <f>ROUND($E107*Tarieven!$E$2/100,2)</f>
        <v/>
      </c>
      <c r="P107" s="13">
        <f>ROUND($E107*Tarieven!$D$3/100,2)</f>
        <v/>
      </c>
      <c r="Q107" s="13">
        <f>ROUND($E107*Tarieven!$E$3/100,2)</f>
        <v/>
      </c>
      <c r="R107" s="13">
        <f>ROUND($E107*Tarieven!$D$4/100,2)</f>
        <v/>
      </c>
      <c r="S107" s="13">
        <f>ROUND($E107*Tarieven!$E$4/100,2)</f>
        <v/>
      </c>
      <c r="T107" s="13">
        <f>ROUND($E107*Tarieven!$D$5/100,2)</f>
        <v/>
      </c>
      <c r="U107" s="13">
        <f>ROUND($E107*Tarieven!$E$5/100,2)</f>
        <v/>
      </c>
    </row>
    <row r="108">
      <c r="A108" t="inlineStr">
        <is>
          <t>Nijmegen - Venlo</t>
        </is>
      </c>
      <c r="B108" t="inlineStr">
        <is>
          <t>Nijmegen</t>
        </is>
      </c>
      <c r="C108" t="inlineStr">
        <is>
          <t>Venlo</t>
        </is>
      </c>
      <c r="D108" s="12" t="n">
        <v>57.7</v>
      </c>
      <c r="E108" s="12" t="n">
        <v>53.6</v>
      </c>
      <c r="F108" s="13">
        <f>ROUND($E108*Tarieven!$B$2/100,2)</f>
        <v/>
      </c>
      <c r="G108" s="13">
        <f>ROUND($E108*Tarieven!$C$2/100,2)</f>
        <v/>
      </c>
      <c r="H108" s="13">
        <f>ROUND($E108*Tarieven!$B$3/100,2)</f>
        <v/>
      </c>
      <c r="I108" s="13">
        <f>ROUND($E108*Tarieven!$C$3/100,2)</f>
        <v/>
      </c>
      <c r="J108" s="13">
        <f>ROUND($E108*Tarieven!$B$4/100,2)</f>
        <v/>
      </c>
      <c r="K108" s="13">
        <f>ROUND($E108*Tarieven!$C$4/100,2)</f>
        <v/>
      </c>
      <c r="L108" s="13">
        <f>ROUND($E108*Tarieven!$B$5/100,2)</f>
        <v/>
      </c>
      <c r="M108" s="13">
        <f>ROUND($E108*Tarieven!$C$5/100,2)</f>
        <v/>
      </c>
      <c r="N108" s="13">
        <f>ROUND($E108*Tarieven!$D$2/100,2)</f>
        <v/>
      </c>
      <c r="O108" s="13">
        <f>ROUND($E108*Tarieven!$E$2/100,2)</f>
        <v/>
      </c>
      <c r="P108" s="13">
        <f>ROUND($E108*Tarieven!$D$3/100,2)</f>
        <v/>
      </c>
      <c r="Q108" s="13">
        <f>ROUND($E108*Tarieven!$E$3/100,2)</f>
        <v/>
      </c>
      <c r="R108" s="13">
        <f>ROUND($E108*Tarieven!$D$4/100,2)</f>
        <v/>
      </c>
      <c r="S108" s="13">
        <f>ROUND($E108*Tarieven!$E$4/100,2)</f>
        <v/>
      </c>
      <c r="T108" s="13">
        <f>ROUND($E108*Tarieven!$D$5/100,2)</f>
        <v/>
      </c>
      <c r="U108" s="13">
        <f>ROUND($E108*Tarieven!$E$5/100,2)</f>
        <v/>
      </c>
    </row>
    <row r="109">
      <c r="A109" t="inlineStr">
        <is>
          <t>Rotterdam - 's-Hertogenbosch</t>
        </is>
      </c>
      <c r="B109" t="inlineStr">
        <is>
          <t>Rotterdam</t>
        </is>
      </c>
      <c r="C109" t="inlineStr">
        <is>
          <t>'s-Hertogenbosch</t>
        </is>
      </c>
      <c r="D109" s="12" t="n">
        <v>81.3</v>
      </c>
      <c r="E109" s="12" t="n">
        <v>76.3</v>
      </c>
      <c r="F109" s="13">
        <f>ROUND($E109*Tarieven!$B$2/100,2)</f>
        <v/>
      </c>
      <c r="G109" s="13">
        <f>ROUND($E109*Tarieven!$C$2/100,2)</f>
        <v/>
      </c>
      <c r="H109" s="13">
        <f>ROUND($E109*Tarieven!$B$3/100,2)</f>
        <v/>
      </c>
      <c r="I109" s="13">
        <f>ROUND($E109*Tarieven!$C$3/100,2)</f>
        <v/>
      </c>
      <c r="J109" s="13">
        <f>ROUND($E109*Tarieven!$B$4/100,2)</f>
        <v/>
      </c>
      <c r="K109" s="13">
        <f>ROUND($E109*Tarieven!$C$4/100,2)</f>
        <v/>
      </c>
      <c r="L109" s="13">
        <f>ROUND($E109*Tarieven!$B$5/100,2)</f>
        <v/>
      </c>
      <c r="M109" s="13">
        <f>ROUND($E109*Tarieven!$C$5/100,2)</f>
        <v/>
      </c>
      <c r="N109" s="13">
        <f>ROUND($E109*Tarieven!$D$2/100,2)</f>
        <v/>
      </c>
      <c r="O109" s="13">
        <f>ROUND($E109*Tarieven!$E$2/100,2)</f>
        <v/>
      </c>
      <c r="P109" s="13">
        <f>ROUND($E109*Tarieven!$D$3/100,2)</f>
        <v/>
      </c>
      <c r="Q109" s="13">
        <f>ROUND($E109*Tarieven!$E$3/100,2)</f>
        <v/>
      </c>
      <c r="R109" s="13">
        <f>ROUND($E109*Tarieven!$D$4/100,2)</f>
        <v/>
      </c>
      <c r="S109" s="13">
        <f>ROUND($E109*Tarieven!$E$4/100,2)</f>
        <v/>
      </c>
      <c r="T109" s="13">
        <f>ROUND($E109*Tarieven!$D$5/100,2)</f>
        <v/>
      </c>
      <c r="U109" s="13">
        <f>ROUND($E109*Tarieven!$E$5/100,2)</f>
        <v/>
      </c>
    </row>
    <row r="110">
      <c r="A110" t="inlineStr">
        <is>
          <t>Rotterdam - Schiphol</t>
        </is>
      </c>
      <c r="B110" t="inlineStr">
        <is>
          <t>Rotterdam</t>
        </is>
      </c>
      <c r="C110" t="inlineStr">
        <is>
          <t>Schiphol</t>
        </is>
      </c>
      <c r="D110" s="12" t="n">
        <v>66.59999999999999</v>
      </c>
      <c r="E110" s="12" t="n">
        <v>60.8</v>
      </c>
      <c r="F110" s="13">
        <f>ROUND($E110*Tarieven!$B$2/100,2)</f>
        <v/>
      </c>
      <c r="G110" s="13">
        <f>ROUND($E110*Tarieven!$C$2/100,2)</f>
        <v/>
      </c>
      <c r="H110" s="13">
        <f>ROUND($E110*Tarieven!$B$3/100,2)</f>
        <v/>
      </c>
      <c r="I110" s="13">
        <f>ROUND($E110*Tarieven!$C$3/100,2)</f>
        <v/>
      </c>
      <c r="J110" s="13">
        <f>ROUND($E110*Tarieven!$B$4/100,2)</f>
        <v/>
      </c>
      <c r="K110" s="13">
        <f>ROUND($E110*Tarieven!$C$4/100,2)</f>
        <v/>
      </c>
      <c r="L110" s="13">
        <f>ROUND($E110*Tarieven!$B$5/100,2)</f>
        <v/>
      </c>
      <c r="M110" s="13">
        <f>ROUND($E110*Tarieven!$C$5/100,2)</f>
        <v/>
      </c>
      <c r="N110" s="13">
        <f>ROUND($E110*Tarieven!$D$2/100,2)</f>
        <v/>
      </c>
      <c r="O110" s="13">
        <f>ROUND($E110*Tarieven!$E$2/100,2)</f>
        <v/>
      </c>
      <c r="P110" s="13">
        <f>ROUND($E110*Tarieven!$D$3/100,2)</f>
        <v/>
      </c>
      <c r="Q110" s="13">
        <f>ROUND($E110*Tarieven!$E$3/100,2)</f>
        <v/>
      </c>
      <c r="R110" s="13">
        <f>ROUND($E110*Tarieven!$D$4/100,2)</f>
        <v/>
      </c>
      <c r="S110" s="13">
        <f>ROUND($E110*Tarieven!$E$4/100,2)</f>
        <v/>
      </c>
      <c r="T110" s="13">
        <f>ROUND($E110*Tarieven!$D$5/100,2)</f>
        <v/>
      </c>
      <c r="U110" s="13">
        <f>ROUND($E110*Tarieven!$E$5/100,2)</f>
        <v/>
      </c>
    </row>
    <row r="111">
      <c r="A111" t="inlineStr">
        <is>
          <t>Rotterdam - Tilburg</t>
        </is>
      </c>
      <c r="B111" t="inlineStr">
        <is>
          <t>Rotterdam</t>
        </is>
      </c>
      <c r="C111" t="inlineStr">
        <is>
          <t>Tilburg</t>
        </is>
      </c>
      <c r="D111" s="12" t="n">
        <v>79.09999999999999</v>
      </c>
      <c r="E111" s="12" t="n">
        <v>69.3</v>
      </c>
      <c r="F111" s="13">
        <f>ROUND($E111*Tarieven!$B$2/100,2)</f>
        <v/>
      </c>
      <c r="G111" s="13">
        <f>ROUND($E111*Tarieven!$C$2/100,2)</f>
        <v/>
      </c>
      <c r="H111" s="13">
        <f>ROUND($E111*Tarieven!$B$3/100,2)</f>
        <v/>
      </c>
      <c r="I111" s="13">
        <f>ROUND($E111*Tarieven!$C$3/100,2)</f>
        <v/>
      </c>
      <c r="J111" s="13">
        <f>ROUND($E111*Tarieven!$B$4/100,2)</f>
        <v/>
      </c>
      <c r="K111" s="13">
        <f>ROUND($E111*Tarieven!$C$4/100,2)</f>
        <v/>
      </c>
      <c r="L111" s="13">
        <f>ROUND($E111*Tarieven!$B$5/100,2)</f>
        <v/>
      </c>
      <c r="M111" s="13">
        <f>ROUND($E111*Tarieven!$C$5/100,2)</f>
        <v/>
      </c>
      <c r="N111" s="13">
        <f>ROUND($E111*Tarieven!$D$2/100,2)</f>
        <v/>
      </c>
      <c r="O111" s="13">
        <f>ROUND($E111*Tarieven!$E$2/100,2)</f>
        <v/>
      </c>
      <c r="P111" s="13">
        <f>ROUND($E111*Tarieven!$D$3/100,2)</f>
        <v/>
      </c>
      <c r="Q111" s="13">
        <f>ROUND($E111*Tarieven!$E$3/100,2)</f>
        <v/>
      </c>
      <c r="R111" s="13">
        <f>ROUND($E111*Tarieven!$D$4/100,2)</f>
        <v/>
      </c>
      <c r="S111" s="13">
        <f>ROUND($E111*Tarieven!$E$4/100,2)</f>
        <v/>
      </c>
      <c r="T111" s="13">
        <f>ROUND($E111*Tarieven!$D$5/100,2)</f>
        <v/>
      </c>
      <c r="U111" s="13">
        <f>ROUND($E111*Tarieven!$E$5/100,2)</f>
        <v/>
      </c>
    </row>
    <row r="112">
      <c r="A112" t="inlineStr">
        <is>
          <t>Rotterdam - Utrecht</t>
        </is>
      </c>
      <c r="B112" t="inlineStr">
        <is>
          <t>Rotterdam</t>
        </is>
      </c>
      <c r="C112" t="inlineStr">
        <is>
          <t>Utrecht</t>
        </is>
      </c>
      <c r="D112" s="12" t="n">
        <v>68.2</v>
      </c>
      <c r="E112" s="12" t="n">
        <v>60.3</v>
      </c>
      <c r="F112" s="13">
        <f>ROUND($E112*Tarieven!$B$2/100,2)</f>
        <v/>
      </c>
      <c r="G112" s="13">
        <f>ROUND($E112*Tarieven!$C$2/100,2)</f>
        <v/>
      </c>
      <c r="H112" s="13">
        <f>ROUND($E112*Tarieven!$B$3/100,2)</f>
        <v/>
      </c>
      <c r="I112" s="13">
        <f>ROUND($E112*Tarieven!$C$3/100,2)</f>
        <v/>
      </c>
      <c r="J112" s="13">
        <f>ROUND($E112*Tarieven!$B$4/100,2)</f>
        <v/>
      </c>
      <c r="K112" s="13">
        <f>ROUND($E112*Tarieven!$C$4/100,2)</f>
        <v/>
      </c>
      <c r="L112" s="13">
        <f>ROUND($E112*Tarieven!$B$5/100,2)</f>
        <v/>
      </c>
      <c r="M112" s="13">
        <f>ROUND($E112*Tarieven!$C$5/100,2)</f>
        <v/>
      </c>
      <c r="N112" s="13">
        <f>ROUND($E112*Tarieven!$D$2/100,2)</f>
        <v/>
      </c>
      <c r="O112" s="13">
        <f>ROUND($E112*Tarieven!$E$2/100,2)</f>
        <v/>
      </c>
      <c r="P112" s="13">
        <f>ROUND($E112*Tarieven!$D$3/100,2)</f>
        <v/>
      </c>
      <c r="Q112" s="13">
        <f>ROUND($E112*Tarieven!$E$3/100,2)</f>
        <v/>
      </c>
      <c r="R112" s="13">
        <f>ROUND($E112*Tarieven!$D$4/100,2)</f>
        <v/>
      </c>
      <c r="S112" s="13">
        <f>ROUND($E112*Tarieven!$E$4/100,2)</f>
        <v/>
      </c>
      <c r="T112" s="13">
        <f>ROUND($E112*Tarieven!$D$5/100,2)</f>
        <v/>
      </c>
      <c r="U112" s="13">
        <f>ROUND($E112*Tarieven!$E$5/100,2)</f>
        <v/>
      </c>
    </row>
    <row r="113">
      <c r="A113" t="inlineStr">
        <is>
          <t>Rotterdam - Venlo</t>
        </is>
      </c>
      <c r="B113" t="inlineStr">
        <is>
          <t>Rotterdam</t>
        </is>
      </c>
      <c r="C113" t="inlineStr">
        <is>
          <t>Venlo</t>
        </is>
      </c>
      <c r="D113" s="12" t="n">
        <v>162.8</v>
      </c>
      <c r="E113" s="12" t="n">
        <v>158.2</v>
      </c>
      <c r="F113" s="13">
        <f>ROUND($E113*Tarieven!$B$2/100,2)</f>
        <v/>
      </c>
      <c r="G113" s="13">
        <f>ROUND($E113*Tarieven!$C$2/100,2)</f>
        <v/>
      </c>
      <c r="H113" s="13">
        <f>ROUND($E113*Tarieven!$B$3/100,2)</f>
        <v/>
      </c>
      <c r="I113" s="13">
        <f>ROUND($E113*Tarieven!$C$3/100,2)</f>
        <v/>
      </c>
      <c r="J113" s="13">
        <f>ROUND($E113*Tarieven!$B$4/100,2)</f>
        <v/>
      </c>
      <c r="K113" s="13">
        <f>ROUND($E113*Tarieven!$C$4/100,2)</f>
        <v/>
      </c>
      <c r="L113" s="13">
        <f>ROUND($E113*Tarieven!$B$5/100,2)</f>
        <v/>
      </c>
      <c r="M113" s="13">
        <f>ROUND($E113*Tarieven!$C$5/100,2)</f>
        <v/>
      </c>
      <c r="N113" s="13">
        <f>ROUND($E113*Tarieven!$D$2/100,2)</f>
        <v/>
      </c>
      <c r="O113" s="13">
        <f>ROUND($E113*Tarieven!$E$2/100,2)</f>
        <v/>
      </c>
      <c r="P113" s="13">
        <f>ROUND($E113*Tarieven!$D$3/100,2)</f>
        <v/>
      </c>
      <c r="Q113" s="13">
        <f>ROUND($E113*Tarieven!$E$3/100,2)</f>
        <v/>
      </c>
      <c r="R113" s="13">
        <f>ROUND($E113*Tarieven!$D$4/100,2)</f>
        <v/>
      </c>
      <c r="S113" s="13">
        <f>ROUND($E113*Tarieven!$E$4/100,2)</f>
        <v/>
      </c>
      <c r="T113" s="13">
        <f>ROUND($E113*Tarieven!$D$5/100,2)</f>
        <v/>
      </c>
      <c r="U113" s="13">
        <f>ROUND($E113*Tarieven!$E$5/100,2)</f>
        <v/>
      </c>
    </row>
    <row r="114">
      <c r="A114" t="inlineStr">
        <is>
          <t>Rotterdam - Waalwijk</t>
        </is>
      </c>
      <c r="B114" t="inlineStr">
        <is>
          <t>Rotterdam</t>
        </is>
      </c>
      <c r="C114" t="inlineStr">
        <is>
          <t>Waalwijk</t>
        </is>
      </c>
      <c r="D114" s="12" t="n">
        <v>67.90000000000001</v>
      </c>
      <c r="E114" s="12" t="n">
        <v>64.40000000000001</v>
      </c>
      <c r="F114" s="13">
        <f>ROUND($E114*Tarieven!$B$2/100,2)</f>
        <v/>
      </c>
      <c r="G114" s="13">
        <f>ROUND($E114*Tarieven!$C$2/100,2)</f>
        <v/>
      </c>
      <c r="H114" s="13">
        <f>ROUND($E114*Tarieven!$B$3/100,2)</f>
        <v/>
      </c>
      <c r="I114" s="13">
        <f>ROUND($E114*Tarieven!$C$3/100,2)</f>
        <v/>
      </c>
      <c r="J114" s="13">
        <f>ROUND($E114*Tarieven!$B$4/100,2)</f>
        <v/>
      </c>
      <c r="K114" s="13">
        <f>ROUND($E114*Tarieven!$C$4/100,2)</f>
        <v/>
      </c>
      <c r="L114" s="13">
        <f>ROUND($E114*Tarieven!$B$5/100,2)</f>
        <v/>
      </c>
      <c r="M114" s="13">
        <f>ROUND($E114*Tarieven!$C$5/100,2)</f>
        <v/>
      </c>
      <c r="N114" s="13">
        <f>ROUND($E114*Tarieven!$D$2/100,2)</f>
        <v/>
      </c>
      <c r="O114" s="13">
        <f>ROUND($E114*Tarieven!$E$2/100,2)</f>
        <v/>
      </c>
      <c r="P114" s="13">
        <f>ROUND($E114*Tarieven!$D$3/100,2)</f>
        <v/>
      </c>
      <c r="Q114" s="13">
        <f>ROUND($E114*Tarieven!$E$3/100,2)</f>
        <v/>
      </c>
      <c r="R114" s="13">
        <f>ROUND($E114*Tarieven!$D$4/100,2)</f>
        <v/>
      </c>
      <c r="S114" s="13">
        <f>ROUND($E114*Tarieven!$E$4/100,2)</f>
        <v/>
      </c>
      <c r="T114" s="13">
        <f>ROUND($E114*Tarieven!$D$5/100,2)</f>
        <v/>
      </c>
      <c r="U114" s="13">
        <f>ROUND($E114*Tarieven!$E$5/100,2)</f>
        <v/>
      </c>
    </row>
    <row r="115">
      <c r="A115" t="inlineStr">
        <is>
          <t>Rotterdam - Zwolle</t>
        </is>
      </c>
      <c r="B115" t="inlineStr">
        <is>
          <t>Rotterdam</t>
        </is>
      </c>
      <c r="C115" t="inlineStr">
        <is>
          <t>Zwolle</t>
        </is>
      </c>
      <c r="D115" s="12" t="n">
        <v>164</v>
      </c>
      <c r="E115" s="12" t="n">
        <v>160.1</v>
      </c>
      <c r="F115" s="13">
        <f>ROUND($E115*Tarieven!$B$2/100,2)</f>
        <v/>
      </c>
      <c r="G115" s="13">
        <f>ROUND($E115*Tarieven!$C$2/100,2)</f>
        <v/>
      </c>
      <c r="H115" s="13">
        <f>ROUND($E115*Tarieven!$B$3/100,2)</f>
        <v/>
      </c>
      <c r="I115" s="13">
        <f>ROUND($E115*Tarieven!$C$3/100,2)</f>
        <v/>
      </c>
      <c r="J115" s="13">
        <f>ROUND($E115*Tarieven!$B$4/100,2)</f>
        <v/>
      </c>
      <c r="K115" s="13">
        <f>ROUND($E115*Tarieven!$C$4/100,2)</f>
        <v/>
      </c>
      <c r="L115" s="13">
        <f>ROUND($E115*Tarieven!$B$5/100,2)</f>
        <v/>
      </c>
      <c r="M115" s="13">
        <f>ROUND($E115*Tarieven!$C$5/100,2)</f>
        <v/>
      </c>
      <c r="N115" s="13">
        <f>ROUND($E115*Tarieven!$D$2/100,2)</f>
        <v/>
      </c>
      <c r="O115" s="13">
        <f>ROUND($E115*Tarieven!$E$2/100,2)</f>
        <v/>
      </c>
      <c r="P115" s="13">
        <f>ROUND($E115*Tarieven!$D$3/100,2)</f>
        <v/>
      </c>
      <c r="Q115" s="13">
        <f>ROUND($E115*Tarieven!$E$3/100,2)</f>
        <v/>
      </c>
      <c r="R115" s="13">
        <f>ROUND($E115*Tarieven!$D$4/100,2)</f>
        <v/>
      </c>
      <c r="S115" s="13">
        <f>ROUND($E115*Tarieven!$E$4/100,2)</f>
        <v/>
      </c>
      <c r="T115" s="13">
        <f>ROUND($E115*Tarieven!$D$5/100,2)</f>
        <v/>
      </c>
      <c r="U115" s="13">
        <f>ROUND($E115*Tarieven!$E$5/100,2)</f>
        <v/>
      </c>
    </row>
    <row r="116">
      <c r="A116" t="inlineStr">
        <is>
          <t>Schiphol - Tilburg</t>
        </is>
      </c>
      <c r="B116" t="inlineStr">
        <is>
          <t>Schiphol</t>
        </is>
      </c>
      <c r="C116" t="inlineStr">
        <is>
          <t>Tilburg</t>
        </is>
      </c>
      <c r="D116" s="12" t="n">
        <v>120.3</v>
      </c>
      <c r="E116" s="12" t="n">
        <v>97.59999999999999</v>
      </c>
      <c r="F116" s="13">
        <f>ROUND($E116*Tarieven!$B$2/100,2)</f>
        <v/>
      </c>
      <c r="G116" s="13">
        <f>ROUND($E116*Tarieven!$C$2/100,2)</f>
        <v/>
      </c>
      <c r="H116" s="13">
        <f>ROUND($E116*Tarieven!$B$3/100,2)</f>
        <v/>
      </c>
      <c r="I116" s="13">
        <f>ROUND($E116*Tarieven!$C$3/100,2)</f>
        <v/>
      </c>
      <c r="J116" s="13">
        <f>ROUND($E116*Tarieven!$B$4/100,2)</f>
        <v/>
      </c>
      <c r="K116" s="13">
        <f>ROUND($E116*Tarieven!$C$4/100,2)</f>
        <v/>
      </c>
      <c r="L116" s="13">
        <f>ROUND($E116*Tarieven!$B$5/100,2)</f>
        <v/>
      </c>
      <c r="M116" s="13">
        <f>ROUND($E116*Tarieven!$C$5/100,2)</f>
        <v/>
      </c>
      <c r="N116" s="13">
        <f>ROUND($E116*Tarieven!$D$2/100,2)</f>
        <v/>
      </c>
      <c r="O116" s="13">
        <f>ROUND($E116*Tarieven!$E$2/100,2)</f>
        <v/>
      </c>
      <c r="P116" s="13">
        <f>ROUND($E116*Tarieven!$D$3/100,2)</f>
        <v/>
      </c>
      <c r="Q116" s="13">
        <f>ROUND($E116*Tarieven!$E$3/100,2)</f>
        <v/>
      </c>
      <c r="R116" s="13">
        <f>ROUND($E116*Tarieven!$D$4/100,2)</f>
        <v/>
      </c>
      <c r="S116" s="13">
        <f>ROUND($E116*Tarieven!$E$4/100,2)</f>
        <v/>
      </c>
      <c r="T116" s="13">
        <f>ROUND($E116*Tarieven!$D$5/100,2)</f>
        <v/>
      </c>
      <c r="U116" s="13">
        <f>ROUND($E116*Tarieven!$E$5/100,2)</f>
        <v/>
      </c>
    </row>
    <row r="117">
      <c r="A117" t="inlineStr">
        <is>
          <t>Schiphol - Utrecht</t>
        </is>
      </c>
      <c r="B117" t="inlineStr">
        <is>
          <t>Schiphol</t>
        </is>
      </c>
      <c r="C117" t="inlineStr">
        <is>
          <t>Utrecht</t>
        </is>
      </c>
      <c r="D117" s="12" t="n">
        <v>40.9</v>
      </c>
      <c r="E117" s="12" t="n">
        <v>32</v>
      </c>
      <c r="F117" s="13">
        <f>ROUND($E117*Tarieven!$B$2/100,2)</f>
        <v/>
      </c>
      <c r="G117" s="13">
        <f>ROUND($E117*Tarieven!$C$2/100,2)</f>
        <v/>
      </c>
      <c r="H117" s="13">
        <f>ROUND($E117*Tarieven!$B$3/100,2)</f>
        <v/>
      </c>
      <c r="I117" s="13">
        <f>ROUND($E117*Tarieven!$C$3/100,2)</f>
        <v/>
      </c>
      <c r="J117" s="13">
        <f>ROUND($E117*Tarieven!$B$4/100,2)</f>
        <v/>
      </c>
      <c r="K117" s="13">
        <f>ROUND($E117*Tarieven!$C$4/100,2)</f>
        <v/>
      </c>
      <c r="L117" s="13">
        <f>ROUND($E117*Tarieven!$B$5/100,2)</f>
        <v/>
      </c>
      <c r="M117" s="13">
        <f>ROUND($E117*Tarieven!$C$5/100,2)</f>
        <v/>
      </c>
      <c r="N117" s="13">
        <f>ROUND($E117*Tarieven!$D$2/100,2)</f>
        <v/>
      </c>
      <c r="O117" s="13">
        <f>ROUND($E117*Tarieven!$E$2/100,2)</f>
        <v/>
      </c>
      <c r="P117" s="13">
        <f>ROUND($E117*Tarieven!$D$3/100,2)</f>
        <v/>
      </c>
      <c r="Q117" s="13">
        <f>ROUND($E117*Tarieven!$E$3/100,2)</f>
        <v/>
      </c>
      <c r="R117" s="13">
        <f>ROUND($E117*Tarieven!$D$4/100,2)</f>
        <v/>
      </c>
      <c r="S117" s="13">
        <f>ROUND($E117*Tarieven!$E$4/100,2)</f>
        <v/>
      </c>
      <c r="T117" s="13">
        <f>ROUND($E117*Tarieven!$D$5/100,2)</f>
        <v/>
      </c>
      <c r="U117" s="13">
        <f>ROUND($E117*Tarieven!$E$5/100,2)</f>
        <v/>
      </c>
    </row>
    <row r="118">
      <c r="A118" t="inlineStr">
        <is>
          <t>Schiphol - Venlo</t>
        </is>
      </c>
      <c r="B118" t="inlineStr">
        <is>
          <t>Schiphol</t>
        </is>
      </c>
      <c r="C118" t="inlineStr">
        <is>
          <t>Venlo</t>
        </is>
      </c>
      <c r="D118" s="12" t="n">
        <v>174.2</v>
      </c>
      <c r="E118" s="12" t="n">
        <v>164.5</v>
      </c>
      <c r="F118" s="13">
        <f>ROUND($E118*Tarieven!$B$2/100,2)</f>
        <v/>
      </c>
      <c r="G118" s="13">
        <f>ROUND($E118*Tarieven!$C$2/100,2)</f>
        <v/>
      </c>
      <c r="H118" s="13">
        <f>ROUND($E118*Tarieven!$B$3/100,2)</f>
        <v/>
      </c>
      <c r="I118" s="13">
        <f>ROUND($E118*Tarieven!$C$3/100,2)</f>
        <v/>
      </c>
      <c r="J118" s="13">
        <f>ROUND($E118*Tarieven!$B$4/100,2)</f>
        <v/>
      </c>
      <c r="K118" s="13">
        <f>ROUND($E118*Tarieven!$C$4/100,2)</f>
        <v/>
      </c>
      <c r="L118" s="13">
        <f>ROUND($E118*Tarieven!$B$5/100,2)</f>
        <v/>
      </c>
      <c r="M118" s="13">
        <f>ROUND($E118*Tarieven!$C$5/100,2)</f>
        <v/>
      </c>
      <c r="N118" s="13">
        <f>ROUND($E118*Tarieven!$D$2/100,2)</f>
        <v/>
      </c>
      <c r="O118" s="13">
        <f>ROUND($E118*Tarieven!$E$2/100,2)</f>
        <v/>
      </c>
      <c r="P118" s="13">
        <f>ROUND($E118*Tarieven!$D$3/100,2)</f>
        <v/>
      </c>
      <c r="Q118" s="13">
        <f>ROUND($E118*Tarieven!$E$3/100,2)</f>
        <v/>
      </c>
      <c r="R118" s="13">
        <f>ROUND($E118*Tarieven!$D$4/100,2)</f>
        <v/>
      </c>
      <c r="S118" s="13">
        <f>ROUND($E118*Tarieven!$E$4/100,2)</f>
        <v/>
      </c>
      <c r="T118" s="13">
        <f>ROUND($E118*Tarieven!$D$5/100,2)</f>
        <v/>
      </c>
      <c r="U118" s="13">
        <f>ROUND($E118*Tarieven!$E$5/100,2)</f>
        <v/>
      </c>
    </row>
    <row r="119">
      <c r="A119" t="inlineStr">
        <is>
          <t>Tilburg - Utrecht</t>
        </is>
      </c>
      <c r="B119" t="inlineStr">
        <is>
          <t>Tilburg</t>
        </is>
      </c>
      <c r="C119" t="inlineStr">
        <is>
          <t>Utrecht</t>
        </is>
      </c>
      <c r="D119" s="12" t="n">
        <v>81.40000000000001</v>
      </c>
      <c r="E119" s="12" t="n">
        <v>62</v>
      </c>
      <c r="F119" s="13">
        <f>ROUND($E119*Tarieven!$B$2/100,2)</f>
        <v/>
      </c>
      <c r="G119" s="13">
        <f>ROUND($E119*Tarieven!$C$2/100,2)</f>
        <v/>
      </c>
      <c r="H119" s="13">
        <f>ROUND($E119*Tarieven!$B$3/100,2)</f>
        <v/>
      </c>
      <c r="I119" s="13">
        <f>ROUND($E119*Tarieven!$C$3/100,2)</f>
        <v/>
      </c>
      <c r="J119" s="13">
        <f>ROUND($E119*Tarieven!$B$4/100,2)</f>
        <v/>
      </c>
      <c r="K119" s="13">
        <f>ROUND($E119*Tarieven!$C$4/100,2)</f>
        <v/>
      </c>
      <c r="L119" s="13">
        <f>ROUND($E119*Tarieven!$B$5/100,2)</f>
        <v/>
      </c>
      <c r="M119" s="13">
        <f>ROUND($E119*Tarieven!$C$5/100,2)</f>
        <v/>
      </c>
      <c r="N119" s="13">
        <f>ROUND($E119*Tarieven!$D$2/100,2)</f>
        <v/>
      </c>
      <c r="O119" s="13">
        <f>ROUND($E119*Tarieven!$E$2/100,2)</f>
        <v/>
      </c>
      <c r="P119" s="13">
        <f>ROUND($E119*Tarieven!$D$3/100,2)</f>
        <v/>
      </c>
      <c r="Q119" s="13">
        <f>ROUND($E119*Tarieven!$E$3/100,2)</f>
        <v/>
      </c>
      <c r="R119" s="13">
        <f>ROUND($E119*Tarieven!$D$4/100,2)</f>
        <v/>
      </c>
      <c r="S119" s="13">
        <f>ROUND($E119*Tarieven!$E$4/100,2)</f>
        <v/>
      </c>
      <c r="T119" s="13">
        <f>ROUND($E119*Tarieven!$D$5/100,2)</f>
        <v/>
      </c>
      <c r="U119" s="13">
        <f>ROUND($E119*Tarieven!$E$5/100,2)</f>
        <v/>
      </c>
    </row>
    <row r="120">
      <c r="A120" t="inlineStr">
        <is>
          <t>Tilburg - Venlo</t>
        </is>
      </c>
      <c r="B120" t="inlineStr">
        <is>
          <t>Tilburg</t>
        </is>
      </c>
      <c r="C120" t="inlineStr">
        <is>
          <t>Venlo</t>
        </is>
      </c>
      <c r="D120" s="12" t="n">
        <v>98.59999999999999</v>
      </c>
      <c r="E120" s="12" t="n">
        <v>84.5</v>
      </c>
      <c r="F120" s="13">
        <f>ROUND($E120*Tarieven!$B$2/100,2)</f>
        <v/>
      </c>
      <c r="G120" s="13">
        <f>ROUND($E120*Tarieven!$C$2/100,2)</f>
        <v/>
      </c>
      <c r="H120" s="13">
        <f>ROUND($E120*Tarieven!$B$3/100,2)</f>
        <v/>
      </c>
      <c r="I120" s="13">
        <f>ROUND($E120*Tarieven!$C$3/100,2)</f>
        <v/>
      </c>
      <c r="J120" s="13">
        <f>ROUND($E120*Tarieven!$B$4/100,2)</f>
        <v/>
      </c>
      <c r="K120" s="13">
        <f>ROUND($E120*Tarieven!$C$4/100,2)</f>
        <v/>
      </c>
      <c r="L120" s="13">
        <f>ROUND($E120*Tarieven!$B$5/100,2)</f>
        <v/>
      </c>
      <c r="M120" s="13">
        <f>ROUND($E120*Tarieven!$C$5/100,2)</f>
        <v/>
      </c>
      <c r="N120" s="13">
        <f>ROUND($E120*Tarieven!$D$2/100,2)</f>
        <v/>
      </c>
      <c r="O120" s="13">
        <f>ROUND($E120*Tarieven!$E$2/100,2)</f>
        <v/>
      </c>
      <c r="P120" s="13">
        <f>ROUND($E120*Tarieven!$D$3/100,2)</f>
        <v/>
      </c>
      <c r="Q120" s="13">
        <f>ROUND($E120*Tarieven!$E$3/100,2)</f>
        <v/>
      </c>
      <c r="R120" s="13">
        <f>ROUND($E120*Tarieven!$D$4/100,2)</f>
        <v/>
      </c>
      <c r="S120" s="13">
        <f>ROUND($E120*Tarieven!$E$4/100,2)</f>
        <v/>
      </c>
      <c r="T120" s="13">
        <f>ROUND($E120*Tarieven!$D$5/100,2)</f>
        <v/>
      </c>
      <c r="U120" s="13">
        <f>ROUND($E120*Tarieven!$E$5/100,2)</f>
        <v/>
      </c>
    </row>
    <row r="121">
      <c r="A121" t="inlineStr">
        <is>
          <t>Tilburg - Waalwijk</t>
        </is>
      </c>
      <c r="B121" t="inlineStr">
        <is>
          <t>Tilburg</t>
        </is>
      </c>
      <c r="C121" t="inlineStr">
        <is>
          <t>Waalwijk</t>
        </is>
      </c>
      <c r="D121" s="12" t="n">
        <v>17.3</v>
      </c>
      <c r="E121" s="12" t="n">
        <v>0.5</v>
      </c>
      <c r="F121" s="13">
        <f>ROUND($E121*Tarieven!$B$2/100,2)</f>
        <v/>
      </c>
      <c r="G121" s="13">
        <f>ROUND($E121*Tarieven!$C$2/100,2)</f>
        <v/>
      </c>
      <c r="H121" s="13">
        <f>ROUND($E121*Tarieven!$B$3/100,2)</f>
        <v/>
      </c>
      <c r="I121" s="13">
        <f>ROUND($E121*Tarieven!$C$3/100,2)</f>
        <v/>
      </c>
      <c r="J121" s="13">
        <f>ROUND($E121*Tarieven!$B$4/100,2)</f>
        <v/>
      </c>
      <c r="K121" s="13">
        <f>ROUND($E121*Tarieven!$C$4/100,2)</f>
        <v/>
      </c>
      <c r="L121" s="13">
        <f>ROUND($E121*Tarieven!$B$5/100,2)</f>
        <v/>
      </c>
      <c r="M121" s="13">
        <f>ROUND($E121*Tarieven!$C$5/100,2)</f>
        <v/>
      </c>
      <c r="N121" s="13">
        <f>ROUND($E121*Tarieven!$D$2/100,2)</f>
        <v/>
      </c>
      <c r="O121" s="13">
        <f>ROUND($E121*Tarieven!$E$2/100,2)</f>
        <v/>
      </c>
      <c r="P121" s="13">
        <f>ROUND($E121*Tarieven!$D$3/100,2)</f>
        <v/>
      </c>
      <c r="Q121" s="13">
        <f>ROUND($E121*Tarieven!$E$3/100,2)</f>
        <v/>
      </c>
      <c r="R121" s="13">
        <f>ROUND($E121*Tarieven!$D$4/100,2)</f>
        <v/>
      </c>
      <c r="S121" s="13">
        <f>ROUND($E121*Tarieven!$E$4/100,2)</f>
        <v/>
      </c>
      <c r="T121" s="13">
        <f>ROUND($E121*Tarieven!$D$5/100,2)</f>
        <v/>
      </c>
      <c r="U121" s="13">
        <f>ROUND($E121*Tarieven!$E$5/100,2)</f>
        <v/>
      </c>
    </row>
    <row r="122">
      <c r="A122" t="inlineStr">
        <is>
          <t>Tilburg - Zwolle</t>
        </is>
      </c>
      <c r="B122" t="inlineStr">
        <is>
          <t>Tilburg</t>
        </is>
      </c>
      <c r="C122" t="inlineStr">
        <is>
          <t>Zwolle</t>
        </is>
      </c>
      <c r="D122" s="12" t="n">
        <v>162.3</v>
      </c>
      <c r="E122" s="12" t="n">
        <v>148.7</v>
      </c>
      <c r="F122" s="13">
        <f>ROUND($E122*Tarieven!$B$2/100,2)</f>
        <v/>
      </c>
      <c r="G122" s="13">
        <f>ROUND($E122*Tarieven!$C$2/100,2)</f>
        <v/>
      </c>
      <c r="H122" s="13">
        <f>ROUND($E122*Tarieven!$B$3/100,2)</f>
        <v/>
      </c>
      <c r="I122" s="13">
        <f>ROUND($E122*Tarieven!$C$3/100,2)</f>
        <v/>
      </c>
      <c r="J122" s="13">
        <f>ROUND($E122*Tarieven!$B$4/100,2)</f>
        <v/>
      </c>
      <c r="K122" s="13">
        <f>ROUND($E122*Tarieven!$C$4/100,2)</f>
        <v/>
      </c>
      <c r="L122" s="13">
        <f>ROUND($E122*Tarieven!$B$5/100,2)</f>
        <v/>
      </c>
      <c r="M122" s="13">
        <f>ROUND($E122*Tarieven!$C$5/100,2)</f>
        <v/>
      </c>
      <c r="N122" s="13">
        <f>ROUND($E122*Tarieven!$D$2/100,2)</f>
        <v/>
      </c>
      <c r="O122" s="13">
        <f>ROUND($E122*Tarieven!$E$2/100,2)</f>
        <v/>
      </c>
      <c r="P122" s="13">
        <f>ROUND($E122*Tarieven!$D$3/100,2)</f>
        <v/>
      </c>
      <c r="Q122" s="13">
        <f>ROUND($E122*Tarieven!$E$3/100,2)</f>
        <v/>
      </c>
      <c r="R122" s="13">
        <f>ROUND($E122*Tarieven!$D$4/100,2)</f>
        <v/>
      </c>
      <c r="S122" s="13">
        <f>ROUND($E122*Tarieven!$E$4/100,2)</f>
        <v/>
      </c>
      <c r="T122" s="13">
        <f>ROUND($E122*Tarieven!$D$5/100,2)</f>
        <v/>
      </c>
      <c r="U122" s="13">
        <f>ROUND($E122*Tarieven!$E$5/100,2)</f>
        <v/>
      </c>
    </row>
    <row r="123">
      <c r="A123" t="inlineStr">
        <is>
          <t>Utrecht - Venlo</t>
        </is>
      </c>
      <c r="B123" t="inlineStr">
        <is>
          <t>Utrecht</t>
        </is>
      </c>
      <c r="C123" t="inlineStr">
        <is>
          <t>Venlo</t>
        </is>
      </c>
      <c r="D123" s="12" t="n">
        <v>136.4</v>
      </c>
      <c r="E123" s="12" t="n">
        <v>132.5</v>
      </c>
      <c r="F123" s="13">
        <f>ROUND($E123*Tarieven!$B$2/100,2)</f>
        <v/>
      </c>
      <c r="G123" s="13">
        <f>ROUND($E123*Tarieven!$C$2/100,2)</f>
        <v/>
      </c>
      <c r="H123" s="13">
        <f>ROUND($E123*Tarieven!$B$3/100,2)</f>
        <v/>
      </c>
      <c r="I123" s="13">
        <f>ROUND($E123*Tarieven!$C$3/100,2)</f>
        <v/>
      </c>
      <c r="J123" s="13">
        <f>ROUND($E123*Tarieven!$B$4/100,2)</f>
        <v/>
      </c>
      <c r="K123" s="13">
        <f>ROUND($E123*Tarieven!$C$4/100,2)</f>
        <v/>
      </c>
      <c r="L123" s="13">
        <f>ROUND($E123*Tarieven!$B$5/100,2)</f>
        <v/>
      </c>
      <c r="M123" s="13">
        <f>ROUND($E123*Tarieven!$C$5/100,2)</f>
        <v/>
      </c>
      <c r="N123" s="13">
        <f>ROUND($E123*Tarieven!$D$2/100,2)</f>
        <v/>
      </c>
      <c r="O123" s="13">
        <f>ROUND($E123*Tarieven!$E$2/100,2)</f>
        <v/>
      </c>
      <c r="P123" s="13">
        <f>ROUND($E123*Tarieven!$D$3/100,2)</f>
        <v/>
      </c>
      <c r="Q123" s="13">
        <f>ROUND($E123*Tarieven!$E$3/100,2)</f>
        <v/>
      </c>
      <c r="R123" s="13">
        <f>ROUND($E123*Tarieven!$D$4/100,2)</f>
        <v/>
      </c>
      <c r="S123" s="13">
        <f>ROUND($E123*Tarieven!$E$4/100,2)</f>
        <v/>
      </c>
      <c r="T123" s="13">
        <f>ROUND($E123*Tarieven!$D$5/100,2)</f>
        <v/>
      </c>
      <c r="U123" s="13">
        <f>ROUND($E123*Tarieven!$E$5/100,2)</f>
        <v/>
      </c>
    </row>
    <row r="124">
      <c r="A124" t="inlineStr">
        <is>
          <t>Utrecht - Waalwijk</t>
        </is>
      </c>
      <c r="B124" t="inlineStr">
        <is>
          <t>Utrecht</t>
        </is>
      </c>
      <c r="C124" t="inlineStr">
        <is>
          <t>Waalwijk</t>
        </is>
      </c>
      <c r="D124" s="12" t="n">
        <v>68.59999999999999</v>
      </c>
      <c r="E124" s="12" t="n">
        <v>65.90000000000001</v>
      </c>
      <c r="F124" s="13">
        <f>ROUND($E124*Tarieven!$B$2/100,2)</f>
        <v/>
      </c>
      <c r="G124" s="13">
        <f>ROUND($E124*Tarieven!$C$2/100,2)</f>
        <v/>
      </c>
      <c r="H124" s="13">
        <f>ROUND($E124*Tarieven!$B$3/100,2)</f>
        <v/>
      </c>
      <c r="I124" s="13">
        <f>ROUND($E124*Tarieven!$C$3/100,2)</f>
        <v/>
      </c>
      <c r="J124" s="13">
        <f>ROUND($E124*Tarieven!$B$4/100,2)</f>
        <v/>
      </c>
      <c r="K124" s="13">
        <f>ROUND($E124*Tarieven!$C$4/100,2)</f>
        <v/>
      </c>
      <c r="L124" s="13">
        <f>ROUND($E124*Tarieven!$B$5/100,2)</f>
        <v/>
      </c>
      <c r="M124" s="13">
        <f>ROUND($E124*Tarieven!$C$5/100,2)</f>
        <v/>
      </c>
      <c r="N124" s="13">
        <f>ROUND($E124*Tarieven!$D$2/100,2)</f>
        <v/>
      </c>
      <c r="O124" s="13">
        <f>ROUND($E124*Tarieven!$E$2/100,2)</f>
        <v/>
      </c>
      <c r="P124" s="13">
        <f>ROUND($E124*Tarieven!$D$3/100,2)</f>
        <v/>
      </c>
      <c r="Q124" s="13">
        <f>ROUND($E124*Tarieven!$E$3/100,2)</f>
        <v/>
      </c>
      <c r="R124" s="13">
        <f>ROUND($E124*Tarieven!$D$4/100,2)</f>
        <v/>
      </c>
      <c r="S124" s="13">
        <f>ROUND($E124*Tarieven!$E$4/100,2)</f>
        <v/>
      </c>
      <c r="T124" s="13">
        <f>ROUND($E124*Tarieven!$D$5/100,2)</f>
        <v/>
      </c>
      <c r="U124" s="13">
        <f>ROUND($E124*Tarieven!$E$5/100,2)</f>
        <v/>
      </c>
    </row>
    <row r="125">
      <c r="A125" t="inlineStr">
        <is>
          <t>Utrecht - Zwolle</t>
        </is>
      </c>
      <c r="B125" t="inlineStr">
        <is>
          <t>Utrecht</t>
        </is>
      </c>
      <c r="C125" t="inlineStr">
        <is>
          <t>Zwolle</t>
        </is>
      </c>
      <c r="D125" s="12" t="n">
        <v>106.9</v>
      </c>
      <c r="E125" s="12" t="n">
        <v>103.7</v>
      </c>
      <c r="F125" s="13">
        <f>ROUND($E125*Tarieven!$B$2/100,2)</f>
        <v/>
      </c>
      <c r="G125" s="13">
        <f>ROUND($E125*Tarieven!$C$2/100,2)</f>
        <v/>
      </c>
      <c r="H125" s="13">
        <f>ROUND($E125*Tarieven!$B$3/100,2)</f>
        <v/>
      </c>
      <c r="I125" s="13">
        <f>ROUND($E125*Tarieven!$C$3/100,2)</f>
        <v/>
      </c>
      <c r="J125" s="13">
        <f>ROUND($E125*Tarieven!$B$4/100,2)</f>
        <v/>
      </c>
      <c r="K125" s="13">
        <f>ROUND($E125*Tarieven!$C$4/100,2)</f>
        <v/>
      </c>
      <c r="L125" s="13">
        <f>ROUND($E125*Tarieven!$B$5/100,2)</f>
        <v/>
      </c>
      <c r="M125" s="13">
        <f>ROUND($E125*Tarieven!$C$5/100,2)</f>
        <v/>
      </c>
      <c r="N125" s="13">
        <f>ROUND($E125*Tarieven!$D$2/100,2)</f>
        <v/>
      </c>
      <c r="O125" s="13">
        <f>ROUND($E125*Tarieven!$E$2/100,2)</f>
        <v/>
      </c>
      <c r="P125" s="13">
        <f>ROUND($E125*Tarieven!$D$3/100,2)</f>
        <v/>
      </c>
      <c r="Q125" s="13">
        <f>ROUND($E125*Tarieven!$E$3/100,2)</f>
        <v/>
      </c>
      <c r="R125" s="13">
        <f>ROUND($E125*Tarieven!$D$4/100,2)</f>
        <v/>
      </c>
      <c r="S125" s="13">
        <f>ROUND($E125*Tarieven!$E$4/100,2)</f>
        <v/>
      </c>
      <c r="T125" s="13">
        <f>ROUND($E125*Tarieven!$D$5/100,2)</f>
        <v/>
      </c>
      <c r="U125" s="13">
        <f>ROUND($E125*Tarieven!$E$5/100,2)</f>
        <v/>
      </c>
    </row>
    <row r="126">
      <c r="A126" t="inlineStr">
        <is>
          <t>Venlo - Waalwijk</t>
        </is>
      </c>
      <c r="B126" t="inlineStr">
        <is>
          <t>Venlo</t>
        </is>
      </c>
      <c r="C126" t="inlineStr">
        <is>
          <t>Waalwijk</t>
        </is>
      </c>
      <c r="D126" s="12" t="n">
        <v>105.3</v>
      </c>
      <c r="E126" s="12" t="n">
        <v>84.40000000000001</v>
      </c>
      <c r="F126" s="13">
        <f>ROUND($E126*Tarieven!$B$2/100,2)</f>
        <v/>
      </c>
      <c r="G126" s="13">
        <f>ROUND($E126*Tarieven!$C$2/100,2)</f>
        <v/>
      </c>
      <c r="H126" s="13">
        <f>ROUND($E126*Tarieven!$B$3/100,2)</f>
        <v/>
      </c>
      <c r="I126" s="13">
        <f>ROUND($E126*Tarieven!$C$3/100,2)</f>
        <v/>
      </c>
      <c r="J126" s="13">
        <f>ROUND($E126*Tarieven!$B$4/100,2)</f>
        <v/>
      </c>
      <c r="K126" s="13">
        <f>ROUND($E126*Tarieven!$C$4/100,2)</f>
        <v/>
      </c>
      <c r="L126" s="13">
        <f>ROUND($E126*Tarieven!$B$5/100,2)</f>
        <v/>
      </c>
      <c r="M126" s="13">
        <f>ROUND($E126*Tarieven!$C$5/100,2)</f>
        <v/>
      </c>
      <c r="N126" s="13">
        <f>ROUND($E126*Tarieven!$D$2/100,2)</f>
        <v/>
      </c>
      <c r="O126" s="13">
        <f>ROUND($E126*Tarieven!$E$2/100,2)</f>
        <v/>
      </c>
      <c r="P126" s="13">
        <f>ROUND($E126*Tarieven!$D$3/100,2)</f>
        <v/>
      </c>
      <c r="Q126" s="13">
        <f>ROUND($E126*Tarieven!$E$3/100,2)</f>
        <v/>
      </c>
      <c r="R126" s="13">
        <f>ROUND($E126*Tarieven!$D$4/100,2)</f>
        <v/>
      </c>
      <c r="S126" s="13">
        <f>ROUND($E126*Tarieven!$E$4/100,2)</f>
        <v/>
      </c>
      <c r="T126" s="13">
        <f>ROUND($E126*Tarieven!$D$5/100,2)</f>
        <v/>
      </c>
      <c r="U126" s="13">
        <f>ROUND($E126*Tarieven!$E$5/100,2)</f>
        <v/>
      </c>
    </row>
    <row r="127">
      <c r="A127" t="inlineStr">
        <is>
          <t>Venlo - Zwolle</t>
        </is>
      </c>
      <c r="B127" t="inlineStr">
        <is>
          <t>Venlo</t>
        </is>
      </c>
      <c r="C127" t="inlineStr">
        <is>
          <t>Zwolle</t>
        </is>
      </c>
      <c r="D127" s="12" t="n">
        <v>157.1</v>
      </c>
      <c r="E127" s="12" t="n">
        <v>153</v>
      </c>
      <c r="F127" s="13">
        <f>ROUND($E127*Tarieven!$B$2/100,2)</f>
        <v/>
      </c>
      <c r="G127" s="13">
        <f>ROUND($E127*Tarieven!$C$2/100,2)</f>
        <v/>
      </c>
      <c r="H127" s="13">
        <f>ROUND($E127*Tarieven!$B$3/100,2)</f>
        <v/>
      </c>
      <c r="I127" s="13">
        <f>ROUND($E127*Tarieven!$C$3/100,2)</f>
        <v/>
      </c>
      <c r="J127" s="13">
        <f>ROUND($E127*Tarieven!$B$4/100,2)</f>
        <v/>
      </c>
      <c r="K127" s="13">
        <f>ROUND($E127*Tarieven!$C$4/100,2)</f>
        <v/>
      </c>
      <c r="L127" s="13">
        <f>ROUND($E127*Tarieven!$B$5/100,2)</f>
        <v/>
      </c>
      <c r="M127" s="13">
        <f>ROUND($E127*Tarieven!$C$5/100,2)</f>
        <v/>
      </c>
      <c r="N127" s="13">
        <f>ROUND($E127*Tarieven!$D$2/100,2)</f>
        <v/>
      </c>
      <c r="O127" s="13">
        <f>ROUND($E127*Tarieven!$E$2/100,2)</f>
        <v/>
      </c>
      <c r="P127" s="13">
        <f>ROUND($E127*Tarieven!$D$3/100,2)</f>
        <v/>
      </c>
      <c r="Q127" s="13">
        <f>ROUND($E127*Tarieven!$E$3/100,2)</f>
        <v/>
      </c>
      <c r="R127" s="13">
        <f>ROUND($E127*Tarieven!$D$4/100,2)</f>
        <v/>
      </c>
      <c r="S127" s="13">
        <f>ROUND($E127*Tarieven!$E$4/100,2)</f>
        <v/>
      </c>
      <c r="T127" s="13">
        <f>ROUND($E127*Tarieven!$D$5/100,2)</f>
        <v/>
      </c>
      <c r="U127" s="13">
        <f>ROUND($E127*Tarieven!$E$5/100,2)</f>
        <v/>
      </c>
    </row>
  </sheetData>
  <autoFilter ref="A1:U12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20" customWidth="1" min="3" max="3"/>
    <col width="20" customWidth="1" min="4" max="4"/>
    <col width="20" customWidth="1" min="5" max="5"/>
  </cols>
  <sheetData>
    <row r="1" ht="40" customHeight="1">
      <c r="A1" s="11" t="inlineStr">
        <is>
          <t>Gewichtsklasse</t>
        </is>
      </c>
      <c r="B1" s="3" t="inlineStr">
        <is>
          <t>Euro 6-diesel 2026 (met korting)</t>
        </is>
      </c>
      <c r="C1" s="3" t="inlineStr">
        <is>
          <t>Euro 6-diesel 2027</t>
        </is>
      </c>
      <c r="D1" s="3" t="inlineStr">
        <is>
          <t>Elektrisch 2026 (met korting)</t>
        </is>
      </c>
      <c r="E1" s="3" t="inlineStr">
        <is>
          <t>Elektrisch 2027</t>
        </is>
      </c>
    </row>
    <row r="2">
      <c r="A2" s="14" t="inlineStr">
        <is>
          <t>3,5 tot 12 ton</t>
        </is>
      </c>
      <c r="B2" s="7" t="n">
        <v>8.800000000000001</v>
      </c>
      <c r="C2" s="7" t="n">
        <v>11.6</v>
      </c>
      <c r="D2" s="7" t="n">
        <v>1.9</v>
      </c>
      <c r="E2" s="7" t="n">
        <v>2.6</v>
      </c>
    </row>
    <row r="3">
      <c r="A3" s="14" t="inlineStr">
        <is>
          <t>12 tot 18 ton</t>
        </is>
      </c>
      <c r="B3" s="7" t="n">
        <v>12.5</v>
      </c>
      <c r="C3" s="7" t="n">
        <v>16.5</v>
      </c>
      <c r="D3" s="7" t="n">
        <v>2.7</v>
      </c>
      <c r="E3" s="7" t="n">
        <v>3.6</v>
      </c>
    </row>
    <row r="4">
      <c r="A4" s="14" t="inlineStr">
        <is>
          <t>18 tot 32 ton</t>
        </is>
      </c>
      <c r="B4" s="7" t="n">
        <v>14.1</v>
      </c>
      <c r="C4" s="7" t="n">
        <v>18.7</v>
      </c>
      <c r="D4" s="7" t="n">
        <v>2.8</v>
      </c>
      <c r="E4" s="7" t="n">
        <v>3.7</v>
      </c>
    </row>
    <row r="5">
      <c r="A5" s="14" t="inlineStr">
        <is>
          <t>meer dan 32 ton</t>
        </is>
      </c>
      <c r="B5" s="7" t="n">
        <v>15.6</v>
      </c>
      <c r="C5" s="7" t="n">
        <v>20.6</v>
      </c>
      <c r="D5" s="7" t="n">
        <v>3</v>
      </c>
      <c r="E5" s="7" t="n">
        <v>4</v>
      </c>
    </row>
    <row r="7">
      <c r="A7" s="15" t="inlineStr">
        <is>
          <t>Weken per jaar</t>
        </is>
      </c>
      <c r="B7" s="6" t="n">
        <v>52</v>
      </c>
    </row>
    <row r="9">
      <c r="A9" s="16" t="inlineStr">
        <is>
          <t>Bedragen in eurocent per heffingskilometer. Euro 6-diesel: CO2-klasse 1. Elektrisch: CO2-klasse 5.</t>
        </is>
      </c>
    </row>
    <row r="10">
      <c r="A10" s="16" t="inlineStr">
        <is>
          <t>2026: het tarief met de tijdelijke korting van 22,3%, van 1 september tot en met 31 december 2026.</t>
        </is>
      </c>
    </row>
    <row r="11">
      <c r="A11" s="16" t="inlineStr">
        <is>
          <t>2027: het tarief vanaf 1 januari 2027. De korting is dan gestopt en de tarieven zijn 2,6% gestegen.</t>
        </is>
      </c>
    </row>
    <row r="12">
      <c r="A12" s="16" t="inlineStr">
        <is>
          <t>De gele cellen kun je aanpassen. Alle bedragen op de andere bladen rekenen met dit blad.</t>
        </is>
      </c>
    </row>
    <row r="14">
      <c r="A14" s="17" t="inlineStr">
        <is>
          <t>https://www.vrachtwagenheffing.nl/bedragen</t>
        </is>
      </c>
    </row>
  </sheetData>
  <hyperlinks>
    <hyperlink xmlns:r="http://schemas.openxmlformats.org/officeDocument/2006/relationships" ref="A14"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7"/>
  <sheetViews>
    <sheetView workbookViewId="0">
      <pane ySplit="1" topLeftCell="A2" activePane="bottomLeft" state="frozen"/>
      <selection pane="bottomLeft" activeCell="A1" sqref="A1"/>
    </sheetView>
  </sheetViews>
  <sheetFormatPr baseColWidth="8" defaultRowHeight="15"/>
  <cols>
    <col width="30" customWidth="1" min="1" max="1"/>
    <col width="110" customWidth="1" min="2" max="2"/>
  </cols>
  <sheetData>
    <row r="1" ht="26" customHeight="1">
      <c r="A1" s="18" t="inlineStr">
        <is>
          <t>Vrachtwagenheffing rekenmodel 2026 en 2027</t>
        </is>
      </c>
    </row>
    <row r="3">
      <c r="A3" s="19" t="inlineStr">
        <is>
          <t>Bron van de tarieven</t>
        </is>
      </c>
      <c r="B3" s="20" t="inlineStr">
        <is>
          <t>vrachtwagenheffing.nl, bedragen 2026 en 2027</t>
        </is>
      </c>
    </row>
    <row r="4">
      <c r="A4" s="19" t="inlineStr">
        <is>
          <t>Tarieven gelezen op</t>
        </is>
      </c>
      <c r="B4" s="21" t="inlineStr">
        <is>
          <t>2 oktober 2026</t>
        </is>
      </c>
    </row>
    <row r="5">
      <c r="A5" s="19" t="inlineStr">
        <is>
          <t>Tarieven 2027</t>
        </is>
      </c>
      <c r="B5" s="21" t="inlineStr">
        <is>
          <t>Vastgesteld op 28 september 2026 (Staatscourant 2026, 33659).</t>
        </is>
      </c>
    </row>
    <row r="6">
      <c r="A6" s="19" t="inlineStr">
        <is>
          <t>Routes</t>
        </is>
      </c>
      <c r="B6" s="21" t="inlineStr">
        <is>
          <t>126 routes tussen logistieke knooppunten, berekend met ons eigen vrachtwagen-wegennet: de route die een vrachtwagen rijdt. Vertrek en aankomst liggen bij het bedrijventerrein of de haven. Je eigen rit kan afwijken.</t>
        </is>
      </c>
    </row>
    <row r="7">
      <c r="A7" s="19" t="inlineStr">
        <is>
          <t>Staat je route er niet bij?</t>
        </is>
      </c>
      <c r="B7" s="20" t="inlineStr">
        <is>
          <t>Reken je eigen rit uit met de heffingstool</t>
        </is>
      </c>
    </row>
    <row r="8">
      <c r="A8" s="19" t="inlineStr">
        <is>
          <t>Toeslag en klantbrief</t>
        </is>
      </c>
      <c r="B8" s="20" t="inlineStr">
        <is>
          <t>Reken je toeslag per rit, stop of pallet uit en maak de brief voor je klant</t>
        </is>
      </c>
    </row>
    <row r="9">
      <c r="A9" s="19" t="inlineStr">
        <is>
          <t>Let op</t>
        </is>
      </c>
      <c r="B9" s="21" t="inlineStr">
        <is>
          <t>Dit model geeft een indicatie, geen factuur. De factuur van je dienstaanbieder noemt de werkelijk geregistreerde kilometers.</t>
        </is>
      </c>
    </row>
    <row r="10">
      <c r="A10" s="19" t="inlineStr">
        <is>
          <t>Gemaakt door</t>
        </is>
      </c>
      <c r="B10" s="20" t="inlineStr">
        <is>
          <t>DataFirst Logistics</t>
        </is>
      </c>
    </row>
    <row r="12">
      <c r="A12" s="15" t="inlineStr">
        <is>
          <t>Zo gebruik je het model</t>
        </is>
      </c>
      <c r="B12" s="21" t="inlineStr">
        <is>
          <t>Blad "Mijn ritten": vul per rit een naam in, kies een route uit de lijst of typ je eigen heffingskilometers, en vul de ritten per week, de gewichtsklasse, de aandrijving en het aantal pallets in.</t>
        </is>
      </c>
    </row>
    <row r="13">
      <c r="B13" s="21" t="inlineStr">
        <is>
          <t>Gele cellen vul je in. De andere cellen zijn formules: heffing per rit, per jaar en per pallet, voor 2026 en 2027.</t>
        </is>
      </c>
    </row>
    <row r="14">
      <c r="B14" s="21" t="inlineStr">
        <is>
          <t>Typ je eigen heffingskilometers in, dan gaan die voor op de route uit de lijst. Rijd je de terugrit leeg en wil je die meerekenen, vul dan de kilometers van heen en terug in.</t>
        </is>
      </c>
    </row>
    <row r="15">
      <c r="B15" s="21" t="inlineStr">
        <is>
          <t>Rij 3 tot en met 5 op "Mijn ritten" zijn voorbeelden. Typ er je eigen ritten overheen of wis ze.</t>
        </is>
      </c>
    </row>
    <row r="16">
      <c r="B16" s="21" t="inlineStr">
        <is>
          <t>Blad "Routes": de heffing per rit op 126 routes, per gewichtsklasse, voor diesel en elektrisch.</t>
        </is>
      </c>
    </row>
    <row r="17">
      <c r="B17" s="21" t="inlineStr">
        <is>
          <t>Blad "Tarieven": pas hier een tarief of het aantal weken per jaar aan en alle bladen rekenen mee.</t>
        </is>
      </c>
    </row>
  </sheetData>
  <hyperlinks>
    <hyperlink xmlns:r="http://schemas.openxmlformats.org/officeDocument/2006/relationships" ref="B3" r:id="rId1"/>
    <hyperlink xmlns:r="http://schemas.openxmlformats.org/officeDocument/2006/relationships" ref="B7" r:id="rId2"/>
    <hyperlink xmlns:r="http://schemas.openxmlformats.org/officeDocument/2006/relationships" ref="B8" r:id="rId3"/>
    <hyperlink xmlns:r="http://schemas.openxmlformats.org/officeDocument/2006/relationships" ref="B10"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DataFirst Logistics</dc:creator>
  <dc:title xmlns:dc="http://purl.org/dc/elements/1.1/">Vrachtwagenheffing rekenmodel 2026 en 2027</dc:title>
  <dcterms:created xmlns:dcterms="http://purl.org/dc/terms/" xmlns:xsi="http://www.w3.org/2001/XMLSchema-instance" xsi:type="dcterms:W3CDTF">2026-10-02T00:00:00Z</dcterms:created>
  <dcterms:modified xmlns:dcterms="http://purl.org/dc/terms/" xmlns:xsi="http://www.w3.org/2001/XMLSchema-instance" xsi:type="dcterms:W3CDTF">2026-10-02T00:00:00Z</dcterms:modified>
</cp:coreProperties>
</file>