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itkomst" sheetId="1" state="visible" r:id="rId1"/>
    <sheet xmlns:r="http://schemas.openxmlformats.org/officeDocument/2006/relationships" name="Vaste kosten" sheetId="2" state="visible" r:id="rId2"/>
    <sheet xmlns:r="http://schemas.openxmlformats.org/officeDocument/2006/relationships" name="Variabele kosten" sheetId="3" state="visible" r:id="rId3"/>
    <sheet xmlns:r="http://schemas.openxmlformats.org/officeDocument/2006/relationships" name="Chauffeur" sheetId="4" state="visible" r:id="rId4"/>
    <sheet xmlns:r="http://schemas.openxmlformats.org/officeDocument/2006/relationships" name="Heffing" sheetId="5" state="visible" r:id="rId5"/>
    <sheet xmlns:r="http://schemas.openxmlformats.org/officeDocument/2006/relationships" name="Bron en datum" sheetId="6" state="visible" r:id="rId6"/>
  </sheets>
  <definedNames/>
  <calcPr calcId="124519" fullCalcOnLoad="1"/>
</workbook>
</file>

<file path=xl/styles.xml><?xml version="1.0" encoding="utf-8"?>
<styleSheet xmlns="http://schemas.openxmlformats.org/spreadsheetml/2006/main">
  <numFmts count="4">
    <numFmt numFmtId="164" formatCode="&quot;€&quot; #,##0"/>
    <numFmt numFmtId="165" formatCode="0.0"/>
    <numFmt numFmtId="166" formatCode="&quot;€&quot; #,##0.00"/>
    <numFmt numFmtId="167" formatCode="&quot;€&quot; #,##0.000"/>
  </numFmts>
  <fonts count="7">
    <font>
      <name val="Calibri"/>
      <family val="2"/>
      <color theme="1"/>
      <sz val="11"/>
      <scheme val="minor"/>
    </font>
    <font>
      <b val="1"/>
      <color rgb="00FFFFFF"/>
    </font>
    <font>
      <color rgb="005C7079"/>
    </font>
    <font>
      <b val="1"/>
    </font>
    <font>
      <color rgb="00278490"/>
      <u val="single"/>
    </font>
    <font>
      <b val="1"/>
      <color rgb="00002A4E"/>
    </font>
    <font>
      <b val="1"/>
      <color rgb="00002A4E"/>
      <sz val="14"/>
    </font>
  </fonts>
  <fills count="5">
    <fill>
      <patternFill/>
    </fill>
    <fill>
      <patternFill patternType="gray125"/>
    </fill>
    <fill>
      <patternFill patternType="solid">
        <fgColor rgb="00002A4E"/>
      </patternFill>
    </fill>
    <fill>
      <patternFill patternType="solid">
        <fgColor rgb="00FFF7D6"/>
      </patternFill>
    </fill>
    <fill>
      <patternFill patternType="solid">
        <fgColor rgb="00EAF4F5"/>
      </patternFill>
    </fill>
  </fills>
  <borders count="2">
    <border>
      <left/>
      <right/>
      <top/>
      <bottom/>
      <diagonal/>
    </border>
    <border>
      <left style="thin">
        <color rgb="00DCE6E9"/>
      </left>
      <right style="thin">
        <color rgb="00DCE6E9"/>
      </right>
      <top style="thin">
        <color rgb="00DCE6E9"/>
      </top>
      <bottom style="thin">
        <color rgb="00DCE6E9"/>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left" vertical="center" wrapText="1"/>
    </xf>
    <xf numFmtId="0" fontId="1" fillId="2" borderId="0" applyAlignment="1" pivotButton="0" quotePrefix="0" xfId="0">
      <alignment horizontal="center" vertical="center" wrapText="1"/>
    </xf>
    <xf numFmtId="0" fontId="2" fillId="0" borderId="0" pivotButton="0" quotePrefix="0" xfId="0"/>
    <xf numFmtId="0" fontId="5" fillId="4" borderId="0" pivotButton="0" quotePrefix="0" xfId="0"/>
    <xf numFmtId="0" fontId="0" fillId="0" borderId="1" applyAlignment="1" pivotButton="0" quotePrefix="0" xfId="0">
      <alignment vertical="center" wrapText="1"/>
    </xf>
    <xf numFmtId="3" fontId="0" fillId="3" borderId="1" applyAlignment="1" pivotButton="0" quotePrefix="0" xfId="0">
      <alignment horizontal="right" vertical="center"/>
    </xf>
    <xf numFmtId="1" fontId="0" fillId="3" borderId="1" applyAlignment="1" pivotButton="0" quotePrefix="0" xfId="0">
      <alignment horizontal="right" vertical="center"/>
    </xf>
    <xf numFmtId="164" fontId="0" fillId="0" borderId="1" applyAlignment="1" pivotButton="0" quotePrefix="0" xfId="0">
      <alignment horizontal="right" vertical="center"/>
    </xf>
    <xf numFmtId="0" fontId="2" fillId="0" borderId="0" applyAlignment="1" pivotButton="0" quotePrefix="0" xfId="0">
      <alignment vertical="center" wrapText="1"/>
    </xf>
    <xf numFmtId="0" fontId="3" fillId="4" borderId="1" applyAlignment="1" pivotButton="0" quotePrefix="0" xfId="0">
      <alignment vertical="center" wrapText="1"/>
    </xf>
    <xf numFmtId="164" fontId="3" fillId="4" borderId="1" applyAlignment="1" pivotButton="0" quotePrefix="0" xfId="0">
      <alignment horizontal="right" vertical="center"/>
    </xf>
    <xf numFmtId="166" fontId="0" fillId="0" borderId="1" applyAlignment="1" pivotButton="0" quotePrefix="0" xfId="0">
      <alignment horizontal="right" vertical="center"/>
    </xf>
    <xf numFmtId="166" fontId="3" fillId="4" borderId="1" applyAlignment="1" pivotButton="0" quotePrefix="0" xfId="0">
      <alignment horizontal="right" vertical="center"/>
    </xf>
    <xf numFmtId="167" fontId="0" fillId="0" borderId="1" applyAlignment="1" pivotButton="0" quotePrefix="0" xfId="0">
      <alignment horizontal="right" vertical="center"/>
    </xf>
    <xf numFmtId="0" fontId="4" fillId="0" borderId="0" pivotButton="0" quotePrefix="0" xfId="0"/>
    <xf numFmtId="164" fontId="0" fillId="3" borderId="1" applyAlignment="1" pivotButton="0" quotePrefix="0" xfId="0">
      <alignment horizontal="right" vertical="center"/>
    </xf>
    <xf numFmtId="165" fontId="0" fillId="3" borderId="1" applyAlignment="1" pivotButton="0" quotePrefix="0" xfId="0">
      <alignment horizontal="right" vertical="center"/>
    </xf>
    <xf numFmtId="166" fontId="0" fillId="3" borderId="1" applyAlignment="1" pivotButton="0" quotePrefix="0" xfId="0">
      <alignment horizontal="right" vertical="center"/>
    </xf>
    <xf numFmtId="167" fontId="0" fillId="3" borderId="1" applyAlignment="1" pivotButton="0" quotePrefix="0" xfId="0">
      <alignment horizontal="right" vertical="center"/>
    </xf>
    <xf numFmtId="167" fontId="3" fillId="4" borderId="1" applyAlignment="1" pivotButton="0" quotePrefix="0" xfId="0">
      <alignment horizontal="right" vertical="center"/>
    </xf>
    <xf numFmtId="3" fontId="0" fillId="0" borderId="1" applyAlignment="1" pivotButton="0" quotePrefix="0" xfId="0">
      <alignment horizontal="right" vertical="center"/>
    </xf>
    <xf numFmtId="0" fontId="0" fillId="0" borderId="1" pivotButton="0" quotePrefix="0" xfId="0"/>
    <xf numFmtId="165" fontId="0" fillId="3" borderId="1" pivotButton="0" quotePrefix="0" xfId="0"/>
    <xf numFmtId="165" fontId="0" fillId="0" borderId="1" pivotButton="0" quotePrefix="0" xfId="0"/>
    <xf numFmtId="49" fontId="0" fillId="3" borderId="1" applyAlignment="1" pivotButton="0" quotePrefix="0" xfId="0">
      <alignment horizontal="left" vertical="center" wrapText="1"/>
    </xf>
    <xf numFmtId="165" fontId="0" fillId="0" borderId="1" applyAlignment="1" pivotButton="0" quotePrefix="0" xfId="0">
      <alignment horizontal="right" vertical="center"/>
    </xf>
    <xf numFmtId="0" fontId="6" fillId="0" borderId="0" pivotButton="0" quotePrefix="0" xfId="0"/>
    <xf numFmtId="0" fontId="3" fillId="0" borderId="0" applyAlignment="1" pivotButton="0" quotePrefix="0" xfId="0">
      <alignment vertical="top"/>
    </xf>
    <xf numFmtId="0" fontId="4" fillId="0" borderId="0" applyAlignment="1" pivotButton="0" quotePrefix="0" xfId="0">
      <alignment vertical="top" wrapText="1"/>
    </xf>
    <xf numFmtId="0" fontId="0"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datafirstlogistics.com/quickscan?bron=kostprijs-excel&amp;utm_source=xlsx-kostprijs&amp;utm_medium=export" TargetMode="External" Id="rId1"/></Relationships>
</file>

<file path=xl/worksheets/_rels/sheet5.xml.rels><Relationships xmlns="http://schemas.openxmlformats.org/package/2006/relationships"><Relationship Type="http://schemas.openxmlformats.org/officeDocument/2006/relationships/hyperlink" Target="https://www.vrachtwagenheffing.nl/bedragen" TargetMode="External" Id="rId1"/></Relationships>
</file>

<file path=xl/worksheets/_rels/sheet6.xml.rels><Relationships xmlns="http://schemas.openxmlformats.org/package/2006/relationships"><Relationship Type="http://schemas.openxmlformats.org/officeDocument/2006/relationships/hyperlink" Target="https://www.vrachtwagenheffing.nl/bedragen" TargetMode="External" Id="rId1"/><Relationship Type="http://schemas.openxmlformats.org/officeDocument/2006/relationships/hyperlink" Target="https://www.datafirstlogistics.com/kosten-per-kilometer?utm_source=xlsx-kostprijs&amp;utm_medium=export" TargetMode="External" Id="rId2"/><Relationship Type="http://schemas.openxmlformats.org/officeDocument/2006/relationships/hyperlink" Target="https://www.datafirstlogistics.com/dieseltoeslag?utm_source=xlsx-kostprijs&amp;utm_medium=export" TargetMode="External" Id="rId3"/><Relationship Type="http://schemas.openxmlformats.org/officeDocument/2006/relationships/hyperlink" Target="https://www.datafirstlogistics.com/kilometerheffing/excel?utm_source=xlsx-kostprijs&amp;utm_medium=export" TargetMode="External" Id="rId4"/><Relationship Type="http://schemas.openxmlformats.org/officeDocument/2006/relationships/hyperlink" Target="https://www.datafirstlogistics.com/quickscan?bron=kostprijs-excel&amp;utm_source=xlsx-kostprijs&amp;utm_medium=export" TargetMode="External" Id="rId5"/><Relationship Type="http://schemas.openxmlformats.org/officeDocument/2006/relationships/hyperlink" Target="https://www.datafirstlogistics.com/kostprijs-transport-2027?utm_source=xlsx-kostprijs&amp;utm_medium=export" TargetMode="External" Id="rId6"/><Relationship Type="http://schemas.openxmlformats.org/officeDocument/2006/relationships/hyperlink" Target="https://www.datafirstlogistics.com/?utm_source=xlsx-kostprijs&amp;utm_medium=export" TargetMode="External" Id="rId7"/></Relationships>
</file>

<file path=xl/worksheets/sheet1.xml><?xml version="1.0" encoding="utf-8"?>
<worksheet xmlns="http://schemas.openxmlformats.org/spreadsheetml/2006/main">
  <sheetPr>
    <outlinePr summaryBelow="1" summaryRight="1"/>
    <pageSetUpPr fitToPage="1"/>
  </sheetPr>
  <dimension ref="A1:E3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2" customWidth="1" min="1" max="1"/>
    <col width="18" customWidth="1" min="2" max="2"/>
    <col width="22" customWidth="1" min="3" max="3"/>
    <col width="22" customWidth="1" min="4" max="4"/>
    <col width="70" customWidth="1" min="5" max="5"/>
  </cols>
  <sheetData>
    <row r="1" ht="36" customHeight="1">
      <c r="A1" s="1" t="inlineStr">
        <is>
          <t>Uitkomst per wagen</t>
        </is>
      </c>
      <c r="B1" s="2" t="inlineStr">
        <is>
          <t>Bestelbus</t>
        </is>
      </c>
      <c r="C1" s="2" t="inlineStr">
        <is>
          <t>Bakwagen 12 tot 18 ton</t>
        </is>
      </c>
      <c r="D1" s="2" t="inlineStr">
        <is>
          <t>Trekker met oplegger</t>
        </is>
      </c>
      <c r="E1" s="1" t="inlineStr">
        <is>
          <t>Toelichting</t>
        </is>
      </c>
    </row>
    <row r="2">
      <c r="A2" s="3" t="inlineStr">
        <is>
          <t>De gele cellen zijn voorbeelden om mee te beginnen, geen marktcijfers. Typ je eigen cijfers eroverheen.</t>
        </is>
      </c>
    </row>
    <row r="3">
      <c r="A3" s="4" t="inlineStr">
        <is>
          <t>Inzet</t>
        </is>
      </c>
      <c r="B3" s="4" t="n"/>
      <c r="C3" s="4" t="n"/>
      <c r="D3" s="4" t="n"/>
      <c r="E3" s="4" t="n"/>
    </row>
    <row r="4">
      <c r="A4" s="5" t="inlineStr">
        <is>
          <t>Kilometers per jaar</t>
        </is>
      </c>
      <c r="B4" s="6" t="n">
        <v>40000</v>
      </c>
      <c r="C4" s="6" t="n">
        <v>60000</v>
      </c>
      <c r="D4" s="6" t="n">
        <v>100000</v>
      </c>
    </row>
    <row r="5">
      <c r="A5" s="5" t="inlineStr">
        <is>
          <t>Stops per dag</t>
        </is>
      </c>
      <c r="B5" s="7" t="n">
        <v>32</v>
      </c>
      <c r="C5" s="7" t="n">
        <v>20</v>
      </c>
      <c r="D5" s="7" t="n">
        <v>8</v>
      </c>
    </row>
    <row r="6"/>
    <row r="7">
      <c r="A7" s="4" t="inlineStr">
        <is>
          <t>Kosten per jaar</t>
        </is>
      </c>
      <c r="B7" s="4" t="n"/>
      <c r="C7" s="4" t="n"/>
      <c r="D7" s="4" t="n"/>
      <c r="E7" s="4" t="n"/>
    </row>
    <row r="8">
      <c r="A8" s="5" t="inlineStr">
        <is>
          <t>Vaste kosten</t>
        </is>
      </c>
      <c r="B8" s="8">
        <f>'Vaste kosten'!B10</f>
        <v/>
      </c>
      <c r="C8" s="8">
        <f>'Vaste kosten'!C10</f>
        <v/>
      </c>
      <c r="D8" s="8">
        <f>'Vaste kosten'!D10</f>
        <v/>
      </c>
      <c r="E8" s="9" t="inlineStr">
        <is>
          <t>Van het blad Vaste kosten.</t>
        </is>
      </c>
    </row>
    <row r="9">
      <c r="A9" s="5" t="inlineStr">
        <is>
          <t>Chauffeur</t>
        </is>
      </c>
      <c r="B9" s="8">
        <f>Chauffeur!B3</f>
        <v/>
      </c>
      <c r="C9" s="8">
        <f>Chauffeur!C3</f>
        <v/>
      </c>
      <c r="D9" s="8">
        <f>Chauffeur!D3</f>
        <v/>
      </c>
      <c r="E9" s="9" t="inlineStr">
        <is>
          <t>Van het blad Chauffeur.</t>
        </is>
      </c>
    </row>
    <row r="10">
      <c r="A10" s="5" t="inlineStr">
        <is>
          <t>Brandstof, onderhoud en overig</t>
        </is>
      </c>
      <c r="B10" s="8">
        <f>B4*'Variabele kosten'!B8</f>
        <v/>
      </c>
      <c r="C10" s="8">
        <f>C4*'Variabele kosten'!C8</f>
        <v/>
      </c>
      <c r="D10" s="8">
        <f>D4*'Variabele kosten'!D8</f>
        <v/>
      </c>
      <c r="E10" s="9" t="inlineStr">
        <is>
          <t>Kilometers maal de variabele kosten per kilometer.</t>
        </is>
      </c>
    </row>
    <row r="11" ht="30" customHeight="1">
      <c r="A11" s="5" t="inlineStr">
        <is>
          <t>Vrachtwagenheffing bij het tarief van 2026, met korting</t>
        </is>
      </c>
      <c r="B11" s="8">
        <f>B4*Heffing!B18</f>
        <v/>
      </c>
      <c r="C11" s="8">
        <f>C4*Heffing!C18</f>
        <v/>
      </c>
      <c r="D11" s="8">
        <f>D4*Heffing!D18</f>
        <v/>
      </c>
      <c r="E11" s="9" t="inlineStr">
        <is>
          <t>Een heel jaar tegen het tarief dat tot en met 31 december 2026 geldt.</t>
        </is>
      </c>
    </row>
    <row r="12">
      <c r="A12" s="5" t="inlineStr">
        <is>
          <t>Vrachtwagenheffing bij het tarief van 2027</t>
        </is>
      </c>
      <c r="B12" s="8">
        <f>B4*Heffing!B19</f>
        <v/>
      </c>
      <c r="C12" s="8">
        <f>C4*Heffing!C19</f>
        <v/>
      </c>
      <c r="D12" s="8">
        <f>D4*Heffing!D19</f>
        <v/>
      </c>
    </row>
    <row r="13">
      <c r="A13" s="10" t="inlineStr">
        <is>
          <t>Totaal per jaar, tarief 2026</t>
        </is>
      </c>
      <c r="B13" s="11">
        <f>B8+B9+B10+B11</f>
        <v/>
      </c>
      <c r="C13" s="11">
        <f>C8+C9+C10+C11</f>
        <v/>
      </c>
      <c r="D13" s="11">
        <f>D8+D9+D10+D11</f>
        <v/>
      </c>
    </row>
    <row r="14">
      <c r="A14" s="10" t="inlineStr">
        <is>
          <t>Totaal per jaar, tarief 2027</t>
        </is>
      </c>
      <c r="B14" s="11">
        <f>B8+B9+B10+B12</f>
        <v/>
      </c>
      <c r="C14" s="11">
        <f>C8+C9+C10+C12</f>
        <v/>
      </c>
      <c r="D14" s="11">
        <f>D8+D9+D10+D12</f>
        <v/>
      </c>
    </row>
    <row r="15"/>
    <row r="16">
      <c r="A16" s="4" t="inlineStr">
        <is>
          <t>Kostprijs</t>
        </is>
      </c>
      <c r="B16" s="4" t="n"/>
      <c r="C16" s="4" t="n"/>
      <c r="D16" s="4" t="n"/>
      <c r="E16" s="4" t="n"/>
    </row>
    <row r="17">
      <c r="A17" s="5" t="inlineStr">
        <is>
          <t>Kosten per kilometer, tarief 2026</t>
        </is>
      </c>
      <c r="B17" s="12">
        <f>IF(B4&gt;0,B13/B4,0)</f>
        <v/>
      </c>
      <c r="C17" s="12">
        <f>IF(C4&gt;0,C13/C4,0)</f>
        <v/>
      </c>
      <c r="D17" s="12">
        <f>IF(D4&gt;0,D13/D4,0)</f>
        <v/>
      </c>
      <c r="E17" s="9" t="inlineStr">
        <is>
          <t>Totaal gedeeld door de kilometers.</t>
        </is>
      </c>
    </row>
    <row r="18">
      <c r="A18" s="10" t="inlineStr">
        <is>
          <t>Kosten per kilometer, tarief 2027</t>
        </is>
      </c>
      <c r="B18" s="13">
        <f>IF(B4&gt;0,B14/B4,0)</f>
        <v/>
      </c>
      <c r="C18" s="13">
        <f>IF(C4&gt;0,C14/C4,0)</f>
        <v/>
      </c>
      <c r="D18" s="13">
        <f>IF(D4&gt;0,D14/D4,0)</f>
        <v/>
      </c>
    </row>
    <row r="19">
      <c r="A19" s="5" t="inlineStr">
        <is>
          <t>Kosten per uur, tarief 2026</t>
        </is>
      </c>
      <c r="B19" s="12">
        <f>IF(Chauffeur!B6&gt;0,B13/Chauffeur!B6,0)</f>
        <v/>
      </c>
      <c r="C19" s="12">
        <f>IF(Chauffeur!C6&gt;0,C13/Chauffeur!C6,0)</f>
        <v/>
      </c>
      <c r="D19" s="12">
        <f>IF(Chauffeur!D6&gt;0,D13/Chauffeur!D6,0)</f>
        <v/>
      </c>
      <c r="E19" s="9" t="inlineStr">
        <is>
          <t>Totaal gedeeld door de uren per jaar van het blad Chauffeur.</t>
        </is>
      </c>
    </row>
    <row r="20">
      <c r="A20" s="10" t="inlineStr">
        <is>
          <t>Kosten per uur, tarief 2027</t>
        </is>
      </c>
      <c r="B20" s="13">
        <f>IF(Chauffeur!B6&gt;0,B14/Chauffeur!B6,0)</f>
        <v/>
      </c>
      <c r="C20" s="13">
        <f>IF(Chauffeur!C6&gt;0,C14/Chauffeur!C6,0)</f>
        <v/>
      </c>
      <c r="D20" s="13">
        <f>IF(Chauffeur!D6&gt;0,D14/Chauffeur!D6,0)</f>
        <v/>
      </c>
    </row>
    <row r="21">
      <c r="A21" s="5" t="inlineStr">
        <is>
          <t>Kosten per stop, tarief 2026</t>
        </is>
      </c>
      <c r="B21" s="12">
        <f>IF(AND(Chauffeur!B4&gt;0,B5&gt;0),B13/Chauffeur!B4/B5,0)</f>
        <v/>
      </c>
      <c r="C21" s="12">
        <f>IF(AND(Chauffeur!C4&gt;0,C5&gt;0),C13/Chauffeur!C4/C5,0)</f>
        <v/>
      </c>
      <c r="D21" s="12">
        <f>IF(AND(Chauffeur!D4&gt;0,D5&gt;0),D13/Chauffeur!D4/D5,0)</f>
        <v/>
      </c>
      <c r="E21" s="9" t="inlineStr">
        <is>
          <t>Totaal gedeeld door de inzetdagen en de stops per dag.</t>
        </is>
      </c>
    </row>
    <row r="22">
      <c r="A22" s="10" t="inlineStr">
        <is>
          <t>Kosten per stop, tarief 2027</t>
        </is>
      </c>
      <c r="B22" s="13">
        <f>IF(AND(Chauffeur!B4&gt;0,B5&gt;0),B14/Chauffeur!B4/B5,0)</f>
        <v/>
      </c>
      <c r="C22" s="13">
        <f>IF(AND(Chauffeur!C4&gt;0,C5&gt;0),C14/Chauffeur!C4/C5,0)</f>
        <v/>
      </c>
      <c r="D22" s="13">
        <f>IF(AND(Chauffeur!D4&gt;0,D5&gt;0),D14/Chauffeur!D4/D5,0)</f>
        <v/>
      </c>
    </row>
    <row r="23"/>
    <row r="24">
      <c r="A24" s="4" t="inlineStr">
        <is>
          <t>Verschil tussen 2027 en 2026</t>
        </is>
      </c>
      <c r="B24" s="4" t="n"/>
      <c r="C24" s="4" t="n"/>
      <c r="D24" s="4" t="n"/>
      <c r="E24" s="4" t="n"/>
    </row>
    <row r="25">
      <c r="A25" s="5" t="inlineStr">
        <is>
          <t>Per jaar</t>
        </is>
      </c>
      <c r="B25" s="8">
        <f>B14-B13</f>
        <v/>
      </c>
      <c r="C25" s="8">
        <f>C14-C13</f>
        <v/>
      </c>
      <c r="D25" s="8">
        <f>D14-D13</f>
        <v/>
      </c>
    </row>
    <row r="26">
      <c r="A26" s="5" t="inlineStr">
        <is>
          <t>Per kilometer</t>
        </is>
      </c>
      <c r="B26" s="14">
        <f>B18-B17</f>
        <v/>
      </c>
      <c r="C26" s="14">
        <f>C18-C17</f>
        <v/>
      </c>
      <c r="D26" s="14">
        <f>D18-D17</f>
        <v/>
      </c>
    </row>
    <row r="27">
      <c r="A27" s="5" t="inlineStr">
        <is>
          <t>Per stop</t>
        </is>
      </c>
      <c r="B27" s="12">
        <f>B22-B21</f>
        <v/>
      </c>
      <c r="C27" s="12">
        <f>C22-C21</f>
        <v/>
      </c>
      <c r="D27" s="12">
        <f>D22-D21</f>
        <v/>
      </c>
    </row>
    <row r="28"/>
    <row r="29">
      <c r="A29" s="4" t="inlineStr">
        <is>
          <t>Wat minder kilometers oplevert</t>
        </is>
      </c>
      <c r="B29" s="4" t="n"/>
      <c r="C29" s="4" t="n"/>
      <c r="D29" s="4" t="n"/>
      <c r="E29" s="4" t="n"/>
    </row>
    <row r="30" ht="30" customHeight="1">
      <c r="A30" s="5" t="inlineStr">
        <is>
          <t>Elke 1.000 kilometer minder scheelt in 2027</t>
        </is>
      </c>
      <c r="B30" s="8">
        <f>1000*('Variabele kosten'!B8+Heffing!B19)</f>
        <v/>
      </c>
      <c r="C30" s="8">
        <f>1000*('Variabele kosten'!C8+Heffing!C19)</f>
        <v/>
      </c>
      <c r="D30" s="8">
        <f>1000*('Variabele kosten'!D8+Heffing!D19)</f>
        <v/>
      </c>
      <c r="E30" s="9" t="inlineStr">
        <is>
          <t>Brandstof, onderhoud en heffing. De uren van de chauffeur komen daar nog bij.</t>
        </is>
      </c>
    </row>
    <row r="31"/>
    <row r="32" ht="30" customHeight="1">
      <c r="A32" s="15" t="inlineStr">
        <is>
          <t>Hoeveel kilometers kunnen eraf? Stuur de ritten van één dag in voor een gratis quickscan.</t>
        </is>
      </c>
    </row>
  </sheetData>
  <hyperlinks>
    <hyperlink xmlns:r="http://schemas.openxmlformats.org/officeDocument/2006/relationships" ref="A32" r:id="rId1"/>
  </hyperlink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E1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2" customWidth="1" min="1" max="1"/>
    <col width="18" customWidth="1" min="2" max="2"/>
    <col width="22" customWidth="1" min="3" max="3"/>
    <col width="22" customWidth="1" min="4" max="4"/>
    <col width="70" customWidth="1" min="5" max="5"/>
  </cols>
  <sheetData>
    <row r="1" ht="36" customHeight="1">
      <c r="A1" s="1" t="inlineStr">
        <is>
          <t>Vaste kosten per wagen per jaar</t>
        </is>
      </c>
      <c r="B1" s="2" t="inlineStr">
        <is>
          <t>Bestelbus</t>
        </is>
      </c>
      <c r="C1" s="2" t="inlineStr">
        <is>
          <t>Bakwagen 12 tot 18 ton</t>
        </is>
      </c>
      <c r="D1" s="2" t="inlineStr">
        <is>
          <t>Trekker met oplegger</t>
        </is>
      </c>
      <c r="E1" s="1" t="inlineStr">
        <is>
          <t>Toelichting</t>
        </is>
      </c>
    </row>
    <row r="2">
      <c r="A2" s="3" t="inlineStr">
        <is>
          <t>De gele cellen zijn voorbeelden om mee te beginnen, geen marktcijfers. Typ je eigen cijfers eroverheen.</t>
        </is>
      </c>
    </row>
    <row r="3">
      <c r="A3" s="5" t="inlineStr">
        <is>
          <t>Aanschafprijs</t>
        </is>
      </c>
      <c r="B3" s="16" t="n">
        <v>45000</v>
      </c>
      <c r="C3" s="16" t="n">
        <v>110000</v>
      </c>
      <c r="D3" s="16" t="n">
        <v>160000</v>
      </c>
      <c r="E3" s="9" t="inlineStr">
        <is>
          <t>Zonder btw.</t>
        </is>
      </c>
    </row>
    <row r="4">
      <c r="A4" s="5" t="inlineStr">
        <is>
          <t>Restwaarde</t>
        </is>
      </c>
      <c r="B4" s="16" t="n">
        <v>10000</v>
      </c>
      <c r="C4" s="16" t="n">
        <v>25000</v>
      </c>
      <c r="D4" s="16" t="n">
        <v>35000</v>
      </c>
      <c r="E4" s="9" t="inlineStr">
        <is>
          <t>Wat de wagen aan het eind nog opbrengt.</t>
        </is>
      </c>
    </row>
    <row r="5">
      <c r="A5" s="5" t="inlineStr">
        <is>
          <t>Afschrijven in jaren</t>
        </is>
      </c>
      <c r="B5" s="7" t="n">
        <v>5</v>
      </c>
      <c r="C5" s="7" t="n">
        <v>7</v>
      </c>
      <c r="D5" s="7" t="n">
        <v>6</v>
      </c>
    </row>
    <row r="6">
      <c r="A6" s="5" t="inlineStr">
        <is>
          <t>Afschrijving per jaar</t>
        </is>
      </c>
      <c r="B6" s="8">
        <f>IF(B5&gt;0,MAX(B3-B4,0)/B5,0)</f>
        <v/>
      </c>
      <c r="C6" s="8">
        <f>IF(C5&gt;0,MAX(C3-C4,0)/C5,0)</f>
        <v/>
      </c>
      <c r="D6" s="8">
        <f>IF(D5&gt;0,MAX(D3-D4,0)/D5,0)</f>
        <v/>
      </c>
      <c r="E6" s="9" t="inlineStr">
        <is>
          <t>Formule: (aanschafprijs min restwaarde) gedeeld door de jaren.</t>
        </is>
      </c>
    </row>
    <row r="7" ht="30" customHeight="1">
      <c r="A7" s="5" t="inlineStr">
        <is>
          <t>Verzekering, motorrijtuigenbelasting en overig per jaar</t>
        </is>
      </c>
      <c r="B7" s="16" t="n">
        <v>3500</v>
      </c>
      <c r="C7" s="16" t="n">
        <v>7000</v>
      </c>
      <c r="D7" s="16" t="n">
        <v>9000</v>
      </c>
      <c r="E7" s="9" t="inlineStr">
        <is>
          <t>Let op: het tijdelijke nihiltarief in de motorrijtuigenbelasting voor vrachtwagens vanaf 12.000 kilo liep tot 1 januari 2027.</t>
        </is>
      </c>
    </row>
    <row r="8">
      <c r="A8" s="5" t="inlineStr">
        <is>
          <t>Rente en financiering per jaar</t>
        </is>
      </c>
      <c r="B8" s="16" t="n"/>
      <c r="C8" s="16" t="n"/>
      <c r="D8" s="16" t="n"/>
      <c r="E8" s="9" t="inlineStr">
        <is>
          <t>Leeg. Vul in als je de wagen financiert of least.</t>
        </is>
      </c>
    </row>
    <row r="9">
      <c r="A9" s="5" t="inlineStr">
        <is>
          <t>Overige vaste kosten per jaar</t>
        </is>
      </c>
      <c r="B9" s="16" t="n"/>
      <c r="C9" s="16" t="n"/>
      <c r="D9" s="16" t="n"/>
      <c r="E9" s="9" t="inlineStr">
        <is>
          <t>Leeg. Bijvoorbeeld stalling, vergunningen of een volgsysteem.</t>
        </is>
      </c>
    </row>
    <row r="10">
      <c r="A10" s="10" t="inlineStr">
        <is>
          <t>Totaal vaste kosten per jaar</t>
        </is>
      </c>
      <c r="B10" s="11">
        <f>B6+B7+B8+B9</f>
        <v/>
      </c>
      <c r="C10" s="11">
        <f>C6+C7+C8+C9</f>
        <v/>
      </c>
      <c r="D10" s="11">
        <f>D6+D7+D8+D9</f>
        <v/>
      </c>
      <c r="E10" s="9" t="inlineStr">
        <is>
          <t>Formule.</t>
        </is>
      </c>
    </row>
  </sheetData>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E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2" customWidth="1" min="1" max="1"/>
    <col width="18" customWidth="1" min="2" max="2"/>
    <col width="22" customWidth="1" min="3" max="3"/>
    <col width="22" customWidth="1" min="4" max="4"/>
    <col width="70" customWidth="1" min="5" max="5"/>
  </cols>
  <sheetData>
    <row r="1" ht="36" customHeight="1">
      <c r="A1" s="1" t="inlineStr">
        <is>
          <t>Variabele kosten per kilometer</t>
        </is>
      </c>
      <c r="B1" s="2" t="inlineStr">
        <is>
          <t>Bestelbus</t>
        </is>
      </c>
      <c r="C1" s="2" t="inlineStr">
        <is>
          <t>Bakwagen 12 tot 18 ton</t>
        </is>
      </c>
      <c r="D1" s="2" t="inlineStr">
        <is>
          <t>Trekker met oplegger</t>
        </is>
      </c>
      <c r="E1" s="1" t="inlineStr">
        <is>
          <t>Toelichting</t>
        </is>
      </c>
    </row>
    <row r="2">
      <c r="A2" s="3" t="inlineStr">
        <is>
          <t>De gele cellen zijn voorbeelden om mee te beginnen, geen marktcijfers. Typ je eigen cijfers eroverheen.</t>
        </is>
      </c>
    </row>
    <row r="3">
      <c r="A3" s="5" t="inlineStr">
        <is>
          <t>Verbruik in liter per 100 km</t>
        </is>
      </c>
      <c r="B3" s="17" t="n">
        <v>9</v>
      </c>
      <c r="C3" s="17" t="n">
        <v>22</v>
      </c>
      <c r="D3" s="17" t="n">
        <v>30</v>
      </c>
    </row>
    <row r="4" ht="30" customHeight="1">
      <c r="A4" s="5" t="inlineStr">
        <is>
          <t>Dieselprijs per liter, zonder btw</t>
        </is>
      </c>
      <c r="B4" s="18" t="n">
        <v>1.65</v>
      </c>
      <c r="C4" s="18" t="n">
        <v>1.65</v>
      </c>
      <c r="D4" s="18" t="n">
        <v>1.65</v>
      </c>
      <c r="E4" s="9" t="inlineStr">
        <is>
          <t>Voorbeeld. De weekprijs van diesel staat op datafirstlogistics.com/dieseltoeslag.</t>
        </is>
      </c>
    </row>
    <row r="5">
      <c r="A5" s="5" t="inlineStr">
        <is>
          <t>Brandstof per kilometer</t>
        </is>
      </c>
      <c r="B5" s="14">
        <f>B3/100*B4</f>
        <v/>
      </c>
      <c r="C5" s="14">
        <f>C3/100*C4</f>
        <v/>
      </c>
      <c r="D5" s="14">
        <f>D3/100*D4</f>
        <v/>
      </c>
      <c r="E5" s="9" t="inlineStr">
        <is>
          <t>Formule: verbruik gedeeld door 100, maal de dieselprijs.</t>
        </is>
      </c>
    </row>
    <row r="6">
      <c r="A6" s="5" t="inlineStr">
        <is>
          <t>Onderhoud en banden per kilometer</t>
        </is>
      </c>
      <c r="B6" s="19" t="n">
        <v>0.06</v>
      </c>
      <c r="C6" s="19" t="n">
        <v>0.1</v>
      </c>
      <c r="D6" s="19" t="n">
        <v>0.12</v>
      </c>
    </row>
    <row r="7">
      <c r="A7" s="5" t="inlineStr">
        <is>
          <t>Overige kosten per kilometer</t>
        </is>
      </c>
      <c r="B7" s="19" t="n"/>
      <c r="C7" s="19" t="n"/>
      <c r="D7" s="19" t="n"/>
      <c r="E7" s="9" t="inlineStr">
        <is>
          <t>Leeg. Bijvoorbeeld AdBlue of tol in het buitenland.</t>
        </is>
      </c>
    </row>
    <row r="8">
      <c r="A8" s="10" t="inlineStr">
        <is>
          <t>Totaal variabel per kilometer, zonder heffing</t>
        </is>
      </c>
      <c r="B8" s="20">
        <f>B5+B6+B7</f>
        <v/>
      </c>
      <c r="C8" s="20">
        <f>C5+C6+C7</f>
        <v/>
      </c>
      <c r="D8" s="20">
        <f>D5+D6+D7</f>
        <v/>
      </c>
      <c r="E8" s="9" t="inlineStr">
        <is>
          <t>Formule. De vrachtwagenheffing staat op het blad Heffing.</t>
        </is>
      </c>
    </row>
  </sheetData>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E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2" customWidth="1" min="1" max="1"/>
    <col width="18" customWidth="1" min="2" max="2"/>
    <col width="22" customWidth="1" min="3" max="3"/>
    <col width="22" customWidth="1" min="4" max="4"/>
    <col width="70" customWidth="1" min="5" max="5"/>
  </cols>
  <sheetData>
    <row r="1" ht="36" customHeight="1">
      <c r="A1" s="1" t="inlineStr">
        <is>
          <t>Chauffeur</t>
        </is>
      </c>
      <c r="B1" s="2" t="inlineStr">
        <is>
          <t>Bestelbus</t>
        </is>
      </c>
      <c r="C1" s="2" t="inlineStr">
        <is>
          <t>Bakwagen 12 tot 18 ton</t>
        </is>
      </c>
      <c r="D1" s="2" t="inlineStr">
        <is>
          <t>Trekker met oplegger</t>
        </is>
      </c>
      <c r="E1" s="1" t="inlineStr">
        <is>
          <t>Toelichting</t>
        </is>
      </c>
    </row>
    <row r="2">
      <c r="A2" s="3" t="inlineStr">
        <is>
          <t>De gele cellen zijn voorbeelden om mee te beginnen, geen marktcijfers. Typ je eigen cijfers eroverheen.</t>
        </is>
      </c>
    </row>
    <row r="3">
      <c r="A3" s="5" t="inlineStr">
        <is>
          <t>Loon plus werkgeverslasten per jaar</t>
        </is>
      </c>
      <c r="B3" s="16" t="n">
        <v>48000</v>
      </c>
      <c r="C3" s="16" t="n">
        <v>56000</v>
      </c>
      <c r="D3" s="16" t="n">
        <v>58000</v>
      </c>
      <c r="E3" s="9" t="inlineStr">
        <is>
          <t>Per wagen: de chauffeur of chauffeurs die erop rijden.</t>
        </is>
      </c>
    </row>
    <row r="4">
      <c r="A4" s="5" t="inlineStr">
        <is>
          <t>Inzetdagen per jaar</t>
        </is>
      </c>
      <c r="B4" s="7" t="n">
        <v>250</v>
      </c>
      <c r="C4" s="7" t="n">
        <v>250</v>
      </c>
      <c r="D4" s="7" t="n">
        <v>250</v>
      </c>
    </row>
    <row r="5">
      <c r="A5" s="5" t="inlineStr">
        <is>
          <t>Uren per dag</t>
        </is>
      </c>
      <c r="B5" s="17" t="n">
        <v>8</v>
      </c>
      <c r="C5" s="17" t="n">
        <v>8</v>
      </c>
      <c r="D5" s="17" t="n">
        <v>8</v>
      </c>
      <c r="E5" s="9" t="inlineStr">
        <is>
          <t>Van vertrek tot terugkomst op het depot.</t>
        </is>
      </c>
    </row>
    <row r="6">
      <c r="A6" s="5" t="inlineStr">
        <is>
          <t>Uren per jaar</t>
        </is>
      </c>
      <c r="B6" s="21">
        <f>B4*B5</f>
        <v/>
      </c>
      <c r="C6" s="21">
        <f>C4*C5</f>
        <v/>
      </c>
      <c r="D6" s="21">
        <f>D4*D5</f>
        <v/>
      </c>
      <c r="E6" s="9" t="inlineStr">
        <is>
          <t>Formule: dagen maal uren.</t>
        </is>
      </c>
    </row>
    <row r="7">
      <c r="A7" s="10" t="inlineStr">
        <is>
          <t>Chauffeur per uur</t>
        </is>
      </c>
      <c r="B7" s="13">
        <f>IF(B6&gt;0,B3/B6,0)</f>
        <v/>
      </c>
      <c r="C7" s="13">
        <f>IF(C6&gt;0,C3/C6,0)</f>
        <v/>
      </c>
      <c r="D7" s="13">
        <f>IF(D6&gt;0,D3/D6,0)</f>
        <v/>
      </c>
      <c r="E7" s="9" t="inlineStr">
        <is>
          <t>Formule: loon gedeeld door de uren per jaar.</t>
        </is>
      </c>
    </row>
  </sheetData>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F2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2" customWidth="1" min="1" max="1"/>
    <col width="22" customWidth="1" min="2" max="2"/>
    <col width="22" customWidth="1" min="3" max="3"/>
    <col width="22" customWidth="1" min="4" max="4"/>
    <col width="22" customWidth="1" min="5" max="5"/>
    <col width="70" customWidth="1" min="6" max="6"/>
  </cols>
  <sheetData>
    <row r="1" ht="44" customHeight="1">
      <c r="A1" s="1" t="inlineStr">
        <is>
          <t>Tarief in eurocent per heffingskilometer</t>
        </is>
      </c>
      <c r="B1" s="2" t="inlineStr">
        <is>
          <t>Euro 6-diesel 2026 (met korting)</t>
        </is>
      </c>
      <c r="C1" s="2" t="inlineStr">
        <is>
          <t>Euro 6-diesel 2027</t>
        </is>
      </c>
      <c r="D1" s="2" t="inlineStr">
        <is>
          <t>Elektrisch 2026 (met korting)</t>
        </is>
      </c>
      <c r="E1" s="2" t="inlineStr">
        <is>
          <t>Elektrisch 2027</t>
        </is>
      </c>
    </row>
    <row r="2">
      <c r="A2" s="22" t="inlineStr">
        <is>
          <t>3,5 tot 12 ton</t>
        </is>
      </c>
      <c r="B2" s="23" t="n">
        <v>8.800000000000001</v>
      </c>
      <c r="C2" s="23" t="n">
        <v>11.6</v>
      </c>
      <c r="D2" s="23" t="n">
        <v>1.9</v>
      </c>
      <c r="E2" s="23" t="n">
        <v>2.6</v>
      </c>
    </row>
    <row r="3">
      <c r="A3" s="22" t="inlineStr">
        <is>
          <t>12 tot 18 ton</t>
        </is>
      </c>
      <c r="B3" s="23" t="n">
        <v>12.5</v>
      </c>
      <c r="C3" s="23" t="n">
        <v>16.5</v>
      </c>
      <c r="D3" s="23" t="n">
        <v>2.7</v>
      </c>
      <c r="E3" s="23" t="n">
        <v>3.6</v>
      </c>
    </row>
    <row r="4">
      <c r="A4" s="22" t="inlineStr">
        <is>
          <t>18 tot 32 ton</t>
        </is>
      </c>
      <c r="B4" s="23" t="n">
        <v>14.1</v>
      </c>
      <c r="C4" s="23" t="n">
        <v>18.7</v>
      </c>
      <c r="D4" s="23" t="n">
        <v>2.8</v>
      </c>
      <c r="E4" s="23" t="n">
        <v>3.7</v>
      </c>
    </row>
    <row r="5">
      <c r="A5" s="22" t="inlineStr">
        <is>
          <t>meer dan 32 ton</t>
        </is>
      </c>
      <c r="B5" s="23" t="n">
        <v>15.6</v>
      </c>
      <c r="C5" s="23" t="n">
        <v>20.6</v>
      </c>
      <c r="D5" s="23" t="n">
        <v>3</v>
      </c>
      <c r="E5" s="23" t="n">
        <v>4</v>
      </c>
    </row>
    <row r="6">
      <c r="A6" s="22" t="inlineStr">
        <is>
          <t>Geen heffing (tot 3,5 ton)</t>
        </is>
      </c>
      <c r="B6" s="24" t="n">
        <v>0</v>
      </c>
      <c r="C6" s="24" t="n">
        <v>0</v>
      </c>
      <c r="D6" s="24" t="n">
        <v>0</v>
      </c>
      <c r="E6" s="24" t="n">
        <v>0</v>
      </c>
    </row>
    <row r="7" ht="30" customHeight="1">
      <c r="A7" s="3" t="inlineStr">
        <is>
          <t>Euro 6-diesel: CO2-klasse 1. Elektrisch: CO2-klasse 5. Bron: vrachtwagenheffing.nl/bedragen.</t>
        </is>
      </c>
    </row>
    <row r="8" ht="30" customHeight="1">
      <c r="A8" s="3" t="inlineStr">
        <is>
          <t>2026: het tarief met de tijdelijke korting van 22,3%, van 1 september tot en met 31 december 2026.</t>
        </is>
      </c>
    </row>
    <row r="9" ht="30" customHeight="1">
      <c r="A9" s="3" t="inlineStr">
        <is>
          <t>2027: het tarief vanaf 1 januari 2027. De korting is dan gestopt en de tarieven zijn 2,6% gestegen.</t>
        </is>
      </c>
    </row>
    <row r="10"/>
    <row r="11" ht="36" customHeight="1">
      <c r="A11" s="1" t="inlineStr">
        <is>
          <t>Heffing per wagen</t>
        </is>
      </c>
      <c r="B11" s="2" t="inlineStr">
        <is>
          <t>Bestelbus</t>
        </is>
      </c>
      <c r="C11" s="2" t="inlineStr">
        <is>
          <t>Bakwagen 12 tot 18 ton</t>
        </is>
      </c>
      <c r="D11" s="2" t="inlineStr">
        <is>
          <t>Trekker met oplegger</t>
        </is>
      </c>
      <c r="E11" s="2" t="inlineStr"/>
      <c r="F11" s="1" t="inlineStr">
        <is>
          <t>Toelichting</t>
        </is>
      </c>
    </row>
    <row r="12" ht="30" customHeight="1">
      <c r="A12" s="3" t="inlineStr">
        <is>
          <t>De gele cellen zijn voorbeelden om mee te beginnen, geen marktcijfers. Typ je eigen cijfers eroverheen.</t>
        </is>
      </c>
    </row>
    <row r="13">
      <c r="A13" s="5" t="inlineStr">
        <is>
          <t>Gewichtsklasse</t>
        </is>
      </c>
      <c r="B13" s="25" t="inlineStr">
        <is>
          <t>Geen heffing (tot 3,5 ton)</t>
        </is>
      </c>
      <c r="C13" s="25" t="inlineStr">
        <is>
          <t>12 tot 18 ton</t>
        </is>
      </c>
      <c r="D13" s="25" t="inlineStr">
        <is>
          <t>meer dan 32 ton</t>
        </is>
      </c>
      <c r="F13" s="9" t="inlineStr">
        <is>
          <t>Kies uit de lijst. Een bestelbus tot 3,5 ton betaalt geen heffing.</t>
        </is>
      </c>
    </row>
    <row r="14">
      <c r="A14" s="5" t="inlineStr">
        <is>
          <t>Aandrijving</t>
        </is>
      </c>
      <c r="B14" s="25" t="inlineStr">
        <is>
          <t>Diesel Euro 6</t>
        </is>
      </c>
      <c r="C14" s="25" t="inlineStr">
        <is>
          <t>Diesel Euro 6</t>
        </is>
      </c>
      <c r="D14" s="25" t="inlineStr">
        <is>
          <t>Diesel Euro 6</t>
        </is>
      </c>
      <c r="F14" s="9" t="inlineStr">
        <is>
          <t>Kies uit de lijst.</t>
        </is>
      </c>
    </row>
    <row r="15" ht="30" customHeight="1">
      <c r="A15" s="5" t="inlineStr">
        <is>
          <t>Aandeel van de kilometers over heffingswegen, in procenten</t>
        </is>
      </c>
      <c r="B15" s="7" t="n">
        <v>0</v>
      </c>
      <c r="C15" s="7" t="n">
        <v>50</v>
      </c>
      <c r="D15" s="7" t="n">
        <v>70</v>
      </c>
      <c r="F15" s="9" t="inlineStr">
        <is>
          <t>Op snelwegen betaal je, op veel andere wegen niet.</t>
        </is>
      </c>
    </row>
    <row r="16" ht="30" customHeight="1">
      <c r="A16" s="5" t="inlineStr">
        <is>
          <t>Tarief 2026, met korting (eurocent per heffingskilometer)</t>
        </is>
      </c>
      <c r="B16" s="26">
        <f>IFERROR(INDEX($B$2:$E$6,MATCH(B13,$A$2:$A$6,0),IF(B14="Elektrisch",3,1)),0)</f>
        <v/>
      </c>
      <c r="C16" s="26">
        <f>IFERROR(INDEX($B$2:$E$6,MATCH(C13,$A$2:$A$6,0),IF(C14="Elektrisch",3,1)),0)</f>
        <v/>
      </c>
      <c r="D16" s="26">
        <f>IFERROR(INDEX($B$2:$E$6,MATCH(D13,$A$2:$A$6,0),IF(D14="Elektrisch",3,1)),0)</f>
        <v/>
      </c>
      <c r="F16" s="9" t="inlineStr">
        <is>
          <t>Formule: zoekt het tarief op in de tabel hierboven.</t>
        </is>
      </c>
    </row>
    <row r="17">
      <c r="A17" s="5" t="inlineStr">
        <is>
          <t>Tarief 2027 (eurocent per heffingskilometer)</t>
        </is>
      </c>
      <c r="B17" s="26">
        <f>IFERROR(INDEX($B$2:$E$6,MATCH(B13,$A$2:$A$6,0),IF(B14="Elektrisch",4,2)),0)</f>
        <v/>
      </c>
      <c r="C17" s="26">
        <f>IFERROR(INDEX($B$2:$E$6,MATCH(C13,$A$2:$A$6,0),IF(C14="Elektrisch",4,2)),0)</f>
        <v/>
      </c>
      <c r="D17" s="26">
        <f>IFERROR(INDEX($B$2:$E$6,MATCH(D13,$A$2:$A$6,0),IF(D14="Elektrisch",4,2)),0)</f>
        <v/>
      </c>
      <c r="F17" s="9" t="inlineStr">
        <is>
          <t>Formule.</t>
        </is>
      </c>
    </row>
    <row r="18">
      <c r="A18" s="10" t="inlineStr">
        <is>
          <t>Heffing per gereden kilometer 2026</t>
        </is>
      </c>
      <c r="B18" s="20">
        <f>B15/100*B16/100</f>
        <v/>
      </c>
      <c r="C18" s="20">
        <f>C15/100*C16/100</f>
        <v/>
      </c>
      <c r="D18" s="20">
        <f>D15/100*D16/100</f>
        <v/>
      </c>
      <c r="F18" s="9" t="inlineStr">
        <is>
          <t>Formule: aandeel maal tarief.</t>
        </is>
      </c>
    </row>
    <row r="19">
      <c r="A19" s="10" t="inlineStr">
        <is>
          <t>Heffing per gereden kilometer 2027</t>
        </is>
      </c>
      <c r="B19" s="20">
        <f>B15/100*B17/100</f>
        <v/>
      </c>
      <c r="C19" s="20">
        <f>C15/100*C17/100</f>
        <v/>
      </c>
      <c r="D19" s="20">
        <f>D15/100*D17/100</f>
        <v/>
      </c>
      <c r="F19" s="9" t="inlineStr">
        <is>
          <t>Formule.</t>
        </is>
      </c>
    </row>
    <row r="20"/>
    <row r="21">
      <c r="A21" s="15" t="inlineStr">
        <is>
          <t>https://www.vrachtwagenheffing.nl/bedragen</t>
        </is>
      </c>
    </row>
  </sheetData>
  <dataValidations count="2">
    <dataValidation sqref="B13:D13" showDropDown="0" showInputMessage="0" showErrorMessage="0" allowBlank="0" type="list">
      <formula1>=$A$2:$A$6</formula1>
    </dataValidation>
    <dataValidation sqref="B14:D14" showDropDown="0" showInputMessage="0" showErrorMessage="0" allowBlank="0" type="list">
      <formula1>"Diesel Euro 6,Elektrisch"</formula1>
    </dataValidation>
  </dataValidations>
  <hyperlinks>
    <hyperlink xmlns:r="http://schemas.openxmlformats.org/officeDocument/2006/relationships" ref="A21" r:id="rId1"/>
  </hyperlink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B21"/>
  <sheetViews>
    <sheetView workbookViewId="0">
      <pane ySplit="1" topLeftCell="A2" activePane="bottomLeft" state="frozen"/>
      <selection pane="bottomLeft" activeCell="A1" sqref="A1"/>
    </sheetView>
  </sheetViews>
  <sheetFormatPr baseColWidth="8" defaultRowHeight="15"/>
  <cols>
    <col width="30" customWidth="1" min="1" max="1"/>
    <col width="110" customWidth="1" min="2" max="2"/>
  </cols>
  <sheetData>
    <row r="1" ht="26" customHeight="1">
      <c r="A1" s="27" t="inlineStr">
        <is>
          <t>Kostprijsmodel transport 2026 en 2027</t>
        </is>
      </c>
    </row>
    <row r="3">
      <c r="A3" s="28" t="inlineStr">
        <is>
          <t>Bron van de heffingstarieven</t>
        </is>
      </c>
      <c r="B3" s="29" t="inlineStr">
        <is>
          <t>vrachtwagenheffing.nl, bedragen 2026 en 2027</t>
        </is>
      </c>
    </row>
    <row r="4">
      <c r="A4" s="28" t="inlineStr">
        <is>
          <t>Tarieven gelezen op</t>
        </is>
      </c>
      <c r="B4" s="30" t="inlineStr">
        <is>
          <t>2 oktober 2026</t>
        </is>
      </c>
    </row>
    <row r="5">
      <c r="A5" s="28" t="inlineStr">
        <is>
          <t>Tarieven 2027</t>
        </is>
      </c>
      <c r="B5" s="30" t="inlineStr">
        <is>
          <t>Vastgesteld op 28 september 2026 (Staatscourant 2026, 33659).</t>
        </is>
      </c>
    </row>
    <row r="6">
      <c r="A6" s="28" t="inlineStr">
        <is>
          <t>Voorbeeldwaarden</t>
        </is>
      </c>
      <c r="B6" s="30" t="inlineStr">
        <is>
          <t>De gele cellen met wagens, verbruik, loon, prijzen, dagen en stops zijn voorbeelden om mee te beginnen, geen marktcijfers. Het zijn dezelfde voorbeelden als in de rekenhulp op de site. Vervang ze door je eigen cijfers.</t>
        </is>
      </c>
    </row>
    <row r="7">
      <c r="A7" s="28" t="inlineStr">
        <is>
          <t>Kosten per kilometer online</t>
        </is>
      </c>
      <c r="B7" s="29" t="inlineStr">
        <is>
          <t>Dezelfde som in je browser, met een deelbare link</t>
        </is>
      </c>
    </row>
    <row r="8">
      <c r="A8" s="28" t="inlineStr">
        <is>
          <t>Dieselprijs van deze week</t>
        </is>
      </c>
      <c r="B8" s="29" t="inlineStr">
        <is>
          <t>De weekprijs van diesel volgens het CBS, zonder btw</t>
        </is>
      </c>
    </row>
    <row r="9">
      <c r="A9" s="28" t="inlineStr">
        <is>
          <t>Heffing per route</t>
        </is>
      </c>
      <c r="B9" s="29" t="inlineStr">
        <is>
          <t>Het rekenmodel voor de vrachtwagenheffing met 126 routes</t>
        </is>
      </c>
    </row>
    <row r="10">
      <c r="A10" s="28" t="inlineStr">
        <is>
          <t>Quickscan</t>
        </is>
      </c>
      <c r="B10" s="29" t="inlineStr">
        <is>
          <t>Stuur de ritten van één dag in en zie wat dezelfde dag kost als hij opnieuw gepland wordt</t>
        </is>
      </c>
    </row>
    <row r="11">
      <c r="A11" s="28" t="inlineStr">
        <is>
          <t>Deze werkmap</t>
        </is>
      </c>
      <c r="B11" s="29" t="inlineStr">
        <is>
          <t>De nieuwste versie staat op datafirstlogistics.com/kostprijs-transport-2027</t>
        </is>
      </c>
    </row>
    <row r="12">
      <c r="A12" s="28" t="inlineStr">
        <is>
          <t>Let op</t>
        </is>
      </c>
      <c r="B12" s="30" t="inlineStr">
        <is>
          <t>Dit model geeft een indicatie op basis van de ingevulde cijfers. Het is geen financieel of fiscaal advies.</t>
        </is>
      </c>
    </row>
    <row r="13">
      <c r="A13" s="28" t="inlineStr">
        <is>
          <t>Gemaakt door</t>
        </is>
      </c>
      <c r="B13" s="29" t="inlineStr">
        <is>
          <t>DataFirst Logistics</t>
        </is>
      </c>
    </row>
    <row r="15">
      <c r="A15" s="31" t="inlineStr">
        <is>
          <t>Zo gebruik je het model</t>
        </is>
      </c>
      <c r="B15" s="30" t="inlineStr">
        <is>
          <t>Elke kolom is één soort wagen. Gebruik je er maar één, laat de andere dan staan of wis de gele cellen.</t>
        </is>
      </c>
    </row>
    <row r="16">
      <c r="B16" s="30" t="inlineStr">
        <is>
          <t>Gele cellen vul je in. De andere cellen zijn formules.</t>
        </is>
      </c>
    </row>
    <row r="17">
      <c r="B17" s="30" t="inlineStr">
        <is>
          <t>Blad "Vaste kosten": aanschaf, restwaarde, afschrijving en de vaste lasten per jaar.</t>
        </is>
      </c>
    </row>
    <row r="18">
      <c r="B18" s="30" t="inlineStr">
        <is>
          <t>Blad "Variabele kosten": verbruik, dieselprijs en onderhoud per kilometer.</t>
        </is>
      </c>
    </row>
    <row r="19">
      <c r="B19" s="30" t="inlineStr">
        <is>
          <t>Blad "Chauffeur": loon per jaar, inzetdagen en uren per dag.</t>
        </is>
      </c>
    </row>
    <row r="20">
      <c r="B20" s="30" t="inlineStr">
        <is>
          <t>Blad "Heffing": kies de gewichtsklasse en vul in welk deel van de kilometers over heffingswegen gaat. De tarieven van 2026 en 2027 staan erboven.</t>
        </is>
      </c>
    </row>
    <row r="21">
      <c r="B21" s="30" t="inlineStr">
        <is>
          <t>Blad "Uitkomst": vul de kilometers per jaar en de stops per dag in. Je ziet de kosten per kilometer, per uur en per stop, voor 2026 en 2027.</t>
        </is>
      </c>
    </row>
  </sheetData>
  <hyperlinks>
    <hyperlink xmlns:r="http://schemas.openxmlformats.org/officeDocument/2006/relationships" ref="B3" r:id="rId1"/>
    <hyperlink xmlns:r="http://schemas.openxmlformats.org/officeDocument/2006/relationships" ref="B7" r:id="rId2"/>
    <hyperlink xmlns:r="http://schemas.openxmlformats.org/officeDocument/2006/relationships" ref="B8" r:id="rId3"/>
    <hyperlink xmlns:r="http://schemas.openxmlformats.org/officeDocument/2006/relationships" ref="B9" r:id="rId4"/>
    <hyperlink xmlns:r="http://schemas.openxmlformats.org/officeDocument/2006/relationships" ref="B10" r:id="rId5"/>
    <hyperlink xmlns:r="http://schemas.openxmlformats.org/officeDocument/2006/relationships" ref="B11" r:id="rId6"/>
    <hyperlink xmlns:r="http://schemas.openxmlformats.org/officeDocument/2006/relationships" ref="B13" r:id="rId7"/>
  </hyperlink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DataFirst Logistics</dc:creator>
  <dc:title xmlns:dc="http://purl.org/dc/elements/1.1/">Kostprijsmodel transport 2026 en 2027</dc:title>
  <dcterms:created xmlns:dcterms="http://purl.org/dc/terms/" xmlns:xsi="http://www.w3.org/2001/XMLSchema-instance" xsi:type="dcterms:W3CDTF">2026-10-02T00:00:00Z</dcterms:created>
  <dcterms:modified xmlns:dcterms="http://purl.org/dc/terms/" xmlns:xsi="http://www.w3.org/2001/XMLSchema-instance" xsi:type="dcterms:W3CDTF">2026-10-02T00:00:00Z</dcterms:modified>
</cp:coreProperties>
</file>